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36" windowWidth="7668" windowHeight="6288" activeTab="0"/>
  </bookViews>
  <sheets>
    <sheet name="DACHY PŁASKIE" sheetId="1" r:id="rId1"/>
    <sheet name="HYDROIZOLACJA" sheetId="2" r:id="rId2"/>
    <sheet name="Lista" sheetId="3" r:id="rId3"/>
  </sheets>
  <definedNames/>
  <calcPr fullCalcOnLoad="1" fullPrecision="0"/>
</workbook>
</file>

<file path=xl/comments1.xml><?xml version="1.0" encoding="utf-8"?>
<comments xmlns="http://schemas.openxmlformats.org/spreadsheetml/2006/main">
  <authors>
    <author>aglowacz</author>
  </authors>
  <commentList>
    <comment ref="J3" authorId="0">
      <text>
        <r>
          <rPr>
            <b/>
            <sz val="9"/>
            <rFont val="Tahoma"/>
            <family val="2"/>
          </rPr>
          <t>aglowacz:</t>
        </r>
        <r>
          <rPr>
            <sz val="9"/>
            <rFont val="Tahoma"/>
            <family val="2"/>
          </rPr>
          <t xml:space="preserve">
edycja 02.04.2019</t>
        </r>
      </text>
    </comment>
  </commentList>
</comments>
</file>

<file path=xl/comments2.xml><?xml version="1.0" encoding="utf-8"?>
<comments xmlns="http://schemas.openxmlformats.org/spreadsheetml/2006/main">
  <authors>
    <author>aglowacz</author>
  </authors>
  <commentList>
    <comment ref="I3" authorId="0">
      <text>
        <r>
          <rPr>
            <b/>
            <sz val="9"/>
            <rFont val="Tahoma"/>
            <family val="2"/>
          </rPr>
          <t>aglowacz:</t>
        </r>
        <r>
          <rPr>
            <sz val="9"/>
            <rFont val="Tahoma"/>
            <family val="2"/>
          </rPr>
          <t xml:space="preserve">
edycja 02.04.2019</t>
        </r>
      </text>
    </comment>
  </commentList>
</comments>
</file>

<file path=xl/sharedStrings.xml><?xml version="1.0" encoding="utf-8"?>
<sst xmlns="http://schemas.openxmlformats.org/spreadsheetml/2006/main" count="265" uniqueCount="186">
  <si>
    <t>1/1</t>
  </si>
  <si>
    <t>kod</t>
  </si>
  <si>
    <t>szt./opak.</t>
  </si>
  <si>
    <t>numer</t>
  </si>
  <si>
    <t>Zamawiający:</t>
  </si>
  <si>
    <t>Nazwa :</t>
  </si>
  <si>
    <t>Adres :</t>
  </si>
  <si>
    <t>Telefon :</t>
  </si>
  <si>
    <t>Data odbioru/dostawy</t>
  </si>
  <si>
    <t>wartość netto PLN</t>
  </si>
  <si>
    <t>VAT 23%</t>
  </si>
  <si>
    <t>1/16</t>
  </si>
  <si>
    <t>wartość brutto PLN</t>
  </si>
  <si>
    <t>WARTOŚĆ ZAMÓWIENIA:</t>
  </si>
  <si>
    <t>CENA NETTO PLN/SZT.</t>
  </si>
  <si>
    <t>wartość netto po rabacie</t>
  </si>
  <si>
    <t>Koordynator</t>
  </si>
  <si>
    <t>ID Klienta</t>
  </si>
  <si>
    <t>Typ zam.</t>
  </si>
  <si>
    <t>SHO</t>
  </si>
  <si>
    <t>Sprzedaży</t>
  </si>
  <si>
    <t>Um.</t>
  </si>
  <si>
    <t>Klient</t>
  </si>
  <si>
    <t>Nr ZZ klienta</t>
  </si>
  <si>
    <t>Wymagana data</t>
  </si>
  <si>
    <t>Sprzedawca</t>
  </si>
  <si>
    <t>Magazynowy</t>
  </si>
  <si>
    <t>Ilość</t>
  </si>
  <si>
    <t>Koordyn.</t>
  </si>
  <si>
    <t>(w formacie RRRR-MM-DD)</t>
  </si>
  <si>
    <t>wypełnia Galeco:</t>
  </si>
  <si>
    <t>wartość netto zamówienia po rabacie do sprawdzenia z ZK</t>
  </si>
  <si>
    <t>Dostawca : GALECO Sp. z o.o.</t>
  </si>
  <si>
    <t>DOLNOŚLĄSKIE BH - Wrocław, ul. Północna 15-19, tel. 71 313 11 14, fax 71 347 28 44, 71 723 47 73, wroclaw@galeco.pl</t>
  </si>
  <si>
    <t>LUBELSKIE BH - Puławy, ul. Dęblińska 56, tel. 81 886 45 19, fax 81 888 69 95, 81 463 40 37, pulawy@galeco.pl</t>
  </si>
  <si>
    <t>MAZOWIECKIE BH - Sulejówek, ul. Trakt Brzeski 134, tel. 22 783 38 58, fax 22 783 34 45, 22 203 47 67, warszawa@galeco.pl</t>
  </si>
  <si>
    <t>PŁOCKIE BH - Płock, ul. Kostrogaj 6, tel. 24 262 01 28, fax 24 262 01 48, 24 362 09 16, plock@galeco.pl</t>
  </si>
  <si>
    <t>ŚLĄSKIE BH - Mikołów k/Katowic, ul. Gliwicka 122, tel. 32 354 31 73, fax 32 354 31 74, 12 376 76 21, katowice@galeco.pl</t>
  </si>
  <si>
    <t>WIELKOPOLSKIE BH - Poznań, ul. Warszawska 37a, tel. 61 661 58 40, fax 61 661 58 41, 61 646 84 81, poznan@galeco.pl</t>
  </si>
  <si>
    <t># Dotyczy ilości hurtowych</t>
  </si>
  <si>
    <t>POMORSKIE BH - Gdynia, ul. Hutnicza 59, tel. 58 667 35 35, fax 58 663 74 15, 58 732 15 73, gdynia@galeco.pl</t>
  </si>
  <si>
    <t>data i podpis zamawiającego</t>
  </si>
  <si>
    <t>Dokument Microsoft Excel. Edycja w programie innym niż Microsoft Excel może powodować nieprawidłowe działanie kalkulatora.</t>
  </si>
  <si>
    <t>Aktualnie obowiązujące ceny znajdują się w cennikach dostępnych na stronie www.galeco.pl.</t>
  </si>
  <si>
    <t>ZAMÓWIENIE NA ELEMENTY GALECO DACHY PŁASKIE</t>
  </si>
  <si>
    <t>sety</t>
  </si>
  <si>
    <t>DPBOB-A-SET1</t>
  </si>
  <si>
    <t>DPBOB-A-SET2</t>
  </si>
  <si>
    <t>DPBOB-A-SET3</t>
  </si>
  <si>
    <t>DPBOB-B-SET4</t>
  </si>
  <si>
    <t>DPBOB-B-SET5</t>
  </si>
  <si>
    <t>DPBOB-B-SET6</t>
  </si>
  <si>
    <t>DPS2B-A-SET1</t>
  </si>
  <si>
    <t>DPS2B-A-SET2</t>
  </si>
  <si>
    <t>DPS2B-A-SET3</t>
  </si>
  <si>
    <t>DPS2B-B-SET4</t>
  </si>
  <si>
    <t>DPS2B-B-SET5</t>
  </si>
  <si>
    <t>DPS2B-B-SET6</t>
  </si>
  <si>
    <t>wpusty attykowe</t>
  </si>
  <si>
    <t>wpusty dachowe</t>
  </si>
  <si>
    <t>Wpust dachowy Trendy skośny zaciskowy</t>
  </si>
  <si>
    <t>Wpust dachowy Trendy skośny zaciskowy ogrzewany</t>
  </si>
  <si>
    <t xml:space="preserve">Wpust dachowy Trendy prosty zaciskowy </t>
  </si>
  <si>
    <t>Wpust dachowy Trendy prosty zaciskowy ogrzewany</t>
  </si>
  <si>
    <t>Adapter STAL 2 grafit</t>
  </si>
  <si>
    <t>Adapter STAL 2 czerń</t>
  </si>
  <si>
    <t>DPBO--A-AD-110-G-101</t>
  </si>
  <si>
    <t>DPBO--B-AD-110-G</t>
  </si>
  <si>
    <t>DPS2--A-AD-110-G-101</t>
  </si>
  <si>
    <t>DPS2--B-AD-110-G</t>
  </si>
  <si>
    <t>DPSET-G-RU110</t>
  </si>
  <si>
    <t>Rura kanalizacyjna 110 - 1 mb</t>
  </si>
  <si>
    <t>pozostałe</t>
  </si>
  <si>
    <t>STAL2 - SET 1 grafit</t>
  </si>
  <si>
    <t>STAL2 - SET 2 grafit</t>
  </si>
  <si>
    <t>STAL2 - SET 3 grafit</t>
  </si>
  <si>
    <t>STAL2 - SET 4 czerń</t>
  </si>
  <si>
    <t>STAL2 - SET 5 czerń</t>
  </si>
  <si>
    <t>STAL2 - SET 6 czerń</t>
  </si>
  <si>
    <t>ilość</t>
  </si>
  <si>
    <t>(Wpust attykowy Easy BIT skośny, Adapter STAL 2 grafit, Rura kanalizacyjna 110 - 1mb)</t>
  </si>
  <si>
    <t>(Wpust attykowy Easy BIT skośny, Adapter STAL 2 czerń, Rura kanalizacyjna 110 - 1mb)</t>
  </si>
  <si>
    <t>(Wpust dachowy Trendy BIT skośny, Adapter STAL 2 grafit, Rura kanalizacyjna 110 - 1mb)</t>
  </si>
  <si>
    <t>(Wpust dachowy Trendy BIT skośny ogrzewany, Adapter STAL 2 grafit, Rura kanalizacyjna 110 - 1mb)</t>
  </si>
  <si>
    <t>(Wpust dachowy Trendy BIT skośny, Adapter STAL 2 czerń, Rura kanalizacyjna 110 - 1mb)</t>
  </si>
  <si>
    <t>(Wpust dachowy Trendy BIT skośny ogrzewany, Adapter STAL 2 czerń, Rura kanalizacyjna 110 - 1mb)</t>
  </si>
  <si>
    <t>#   rabat</t>
  </si>
  <si>
    <t>Wpust dachowy Trendy BIT (bitumiczny) skośny ogrzewany</t>
  </si>
  <si>
    <t>Wpust dachowy Trendy BIT (bitumiczny) prosty</t>
  </si>
  <si>
    <t>Wpust dachowy Trendy BIT (bitumiczny) prosty ogrzewany</t>
  </si>
  <si>
    <t xml:space="preserve">Wpust attykowy Easy BIT (bitumiczny) - koszyk żwirowy </t>
  </si>
  <si>
    <t>Wpust attykowy Easy GO BIT (bitumiczny) skośny</t>
  </si>
  <si>
    <t xml:space="preserve">Wpust attykowy Easy GO BIT (bitumiczny) - koszyk żwirowy </t>
  </si>
  <si>
    <t>Wpust dachowy Trendy BIT (bitumiczny) skośny</t>
  </si>
  <si>
    <t>MAŁOPOLSKIE BH - Ładna 70C, Skrzyszów, tel. 14 623 04 38, fax 14 623 04 45, 14 689 09 98, tarnow@galeco.pl</t>
  </si>
  <si>
    <t>kosze zlewowe</t>
  </si>
  <si>
    <t>A</t>
  </si>
  <si>
    <t>B</t>
  </si>
  <si>
    <t>E</t>
  </si>
  <si>
    <t>RSUNI-_-KZ100</t>
  </si>
  <si>
    <t>R2UNI-_-KZ080</t>
  </si>
  <si>
    <t>Kosz zlewowy na rurę okrągłą /100</t>
  </si>
  <si>
    <t>Kosz zlewowy na rurę kwadratową /080</t>
  </si>
  <si>
    <t>BEZOKAPOWY / PVC2 / PVC2 - SET 1 grafit</t>
  </si>
  <si>
    <t>BEZOKAPOWY / PVC2 - SET 2 grafit</t>
  </si>
  <si>
    <t>BEZOKAPOWY / PVC2 - SET 3 grafit</t>
  </si>
  <si>
    <t>BEZOKAPOWY / PVC2 - SET 4 czerń</t>
  </si>
  <si>
    <t>BEZOKAPOWY / PVC2 - SET 5 czerń</t>
  </si>
  <si>
    <t>BEZOKAPOWY / PVC2 - SET 6 czerń</t>
  </si>
  <si>
    <t>(Wpust attykowy Easy BIT skośny, Adapter BZO / PVC2 grafit, Rura kanalizacyjna 110 - 1mb)</t>
  </si>
  <si>
    <t>(Wpust dachowy Trendy BIT skośny, Adapter BZO / PVC2 grafit, Rura kanalizacyjna 110 - 1mb)</t>
  </si>
  <si>
    <t>(Wpust dachowy Trendy BIT skośny ogrzewany, Adapter BZO / PVC2 grafit, Rura kanalizacyjna 110 - 1mb)</t>
  </si>
  <si>
    <t>(Wpust attykowy Easy BIT skośny, Adapter BZO / PVC2 czerń, Rura kanalizacyjna 110 - 1mb)</t>
  </si>
  <si>
    <t>(Wpust dachowy Trendy BIT skośny, Adapter BZO / PVC2 czerń, Rura kanalizacyjna 110 - 1mb)</t>
  </si>
  <si>
    <t>(Wpust dachowy Trendy BIT skośny ogrzewany, Adapter BZO / PVC2 czerń, Rura kanalizacyjna 110 - 1mb)</t>
  </si>
  <si>
    <t>Adapter BZO / PVC2 grafit</t>
  </si>
  <si>
    <t>Adapter BZO / PVC2 czerń</t>
  </si>
  <si>
    <t>Wpust attykowy Easy BIT (bitumiczny)</t>
  </si>
  <si>
    <t>DPEEB---NGS110</t>
  </si>
  <si>
    <t>DPEEB---KO-110</t>
  </si>
  <si>
    <t>DPEGB---NGS110</t>
  </si>
  <si>
    <t>DPEGB---KO-110</t>
  </si>
  <si>
    <t>DPTTB---NGS110</t>
  </si>
  <si>
    <t>DPTTB---OGS110</t>
  </si>
  <si>
    <t>DPTTB---NGP110</t>
  </si>
  <si>
    <t>DPTTB---OGP110</t>
  </si>
  <si>
    <t>DPTTZ---NGS110</t>
  </si>
  <si>
    <t>DPTTZ---OGS110</t>
  </si>
  <si>
    <t>DPTTZ---NGP110</t>
  </si>
  <si>
    <t>DPTTZ---OGP110</t>
  </si>
  <si>
    <r>
      <t>Administratorem Twoich danych osobowych jest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GALECO Sp. z o.o.</t>
    </r>
    <r>
      <rPr>
        <sz val="9"/>
        <rFont val="Calibri"/>
        <family val="2"/>
      </rPr>
      <t xml:space="preserve"> z siedzibą w Balicach, ul. Uśmiechu 1, 32-083 Balice, wpisana do rejestru przedsiębiorców Krajowego Rejestru Sądowego pod numerem KRS: 0000102185, której akta rejestrowe prowadzone są przez Sąd Rejonowy dla Krakowa - Śródmieścia w  Krakowie, XII Wydział Gospodarczy KRS, posiadająca NIP: 6792594371, o kapitale zakładowym w wysokości 400.000,00 zł (czterysta tysięcy złotych), dalej jako: </t>
    </r>
    <r>
      <rPr>
        <b/>
        <sz val="9"/>
        <rFont val="Calibri"/>
        <family val="2"/>
      </rPr>
      <t>Galeco</t>
    </r>
    <r>
      <rPr>
        <sz val="9"/>
        <rFont val="Calibri"/>
        <family val="2"/>
      </rPr>
      <t>. Twoje dane osobowe będą przetwarzane m.in. w celu: przyjęcia i realizacji Twojego zamówienia, rozpatrywania ewentualnych reklamacji i wniosków dotyczących gwarancji, a także wykonywania przez Galeco obowiązków podatkowych i księgowych. Pozostałe informacje o przetwarzaniu Twoich danych osobowych zostały przedstawione w Polityce Prywatności i Plików Cookies dostępnej na stronie www.galeco.pl.</t>
    </r>
  </si>
  <si>
    <t>adaptery</t>
  </si>
  <si>
    <t>wpusty balkonowe</t>
  </si>
  <si>
    <t>DPCCP---NGP075</t>
  </si>
  <si>
    <t>DPCCP---NGS075</t>
  </si>
  <si>
    <t>DPCCZ---NGP075</t>
  </si>
  <si>
    <t>DPCCZ---NGS075</t>
  </si>
  <si>
    <t>Wpust attykowy Easy EPDM poliuretan</t>
  </si>
  <si>
    <t>DPEEB---ENGS110</t>
  </si>
  <si>
    <t>str 1/2</t>
  </si>
  <si>
    <t>str 2/2</t>
  </si>
  <si>
    <t>Membrana EPDM rolka 3,05m x 7,62m</t>
  </si>
  <si>
    <t>Membrana EPDM rolka 4,57m x 7,62m</t>
  </si>
  <si>
    <t>Membrana EPDM rolka 6,10m x 7,62m</t>
  </si>
  <si>
    <t>Taśma do łączenia EPDM na kleju rolka 0,15m x 7,62m</t>
  </si>
  <si>
    <t>Samoprzylepna taśma obróbkowa rolka 0,22m x 15,25m</t>
  </si>
  <si>
    <t>Narożnik EPDM na kleju ɸ 0,216m</t>
  </si>
  <si>
    <t>Wałek dociskający silikonowy</t>
  </si>
  <si>
    <t>Packa do gruntu</t>
  </si>
  <si>
    <t>Filc do packi</t>
  </si>
  <si>
    <t>Spray czyszczący do kleju 500ml</t>
  </si>
  <si>
    <t>DPM-MEM/3X7X2</t>
  </si>
  <si>
    <t>DPM-MEM/4X7X2</t>
  </si>
  <si>
    <t>DPM-MEM/6X7X2</t>
  </si>
  <si>
    <t>DPM-KLEJ/10L</t>
  </si>
  <si>
    <t>DPM-KLEJ/5L</t>
  </si>
  <si>
    <t>DPM-TAS.LACZ</t>
  </si>
  <si>
    <t>DPM-TAS.OB/22</t>
  </si>
  <si>
    <t>DPM-NAROZNIK</t>
  </si>
  <si>
    <t>DPM-PDKLD/950</t>
  </si>
  <si>
    <t>DPM-KOLNIERZ</t>
  </si>
  <si>
    <t>DPM-WALEK</t>
  </si>
  <si>
    <t>DPM-PACKA</t>
  </si>
  <si>
    <t>DPM-FILC</t>
  </si>
  <si>
    <t>DPM-SPRAY/500</t>
  </si>
  <si>
    <t>DPM-MEM.SP/45</t>
  </si>
  <si>
    <t>1/8</t>
  </si>
  <si>
    <t>1/20</t>
  </si>
  <si>
    <t>1/12</t>
  </si>
  <si>
    <t>1/10</t>
  </si>
  <si>
    <t>1/6</t>
  </si>
  <si>
    <t>1/40</t>
  </si>
  <si>
    <t>1/100</t>
  </si>
  <si>
    <t>1/2</t>
  </si>
  <si>
    <t>1/15,25</t>
  </si>
  <si>
    <r>
      <t>Klej do membrany EPDM 10l (wydajność 2,5-3 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/l)</t>
    </r>
  </si>
  <si>
    <r>
      <t>Klej do membrany EPDM 5l (wydajność 2,5-3 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/l)</t>
    </r>
  </si>
  <si>
    <r>
      <t>Podkład gruntujący 0,95l (wydajność 3,5-4,5 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/l)</t>
    </r>
  </si>
  <si>
    <t>Kołnierz rurowy do wentylacji ɸ 2,5-15cm</t>
  </si>
  <si>
    <t>* o dostępność proszę pytać w Biurach Handlowych Galeco</t>
  </si>
  <si>
    <t>Samoprzylepna membrana EPDM 0,45m x 1m *</t>
  </si>
  <si>
    <t>Wpust dachowy Compact Prosty BIT (bitumiczny)</t>
  </si>
  <si>
    <t>Wpust dachowy Compact Skośny BIT (bitumiczny)</t>
  </si>
  <si>
    <t>Wpust dachowy Compact Prosty zaciskowy</t>
  </si>
  <si>
    <t>Wpust dachowy Compact Skośny zaciskowy</t>
  </si>
  <si>
    <t>ZAMÓWIENIE NA ELEMENTY GALECO DACHY PŁASKIE - HYDROIZOLACJA *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</si>
</sst>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6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9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7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Verdana"/>
      <family val="2"/>
    </font>
    <font>
      <sz val="10"/>
      <name val="Verdana"/>
      <family val="2"/>
    </font>
    <font>
      <i/>
      <sz val="9"/>
      <name val="Verdana"/>
      <family val="2"/>
    </font>
    <font>
      <sz val="8"/>
      <color indexed="12"/>
      <name val="Verdana"/>
      <family val="2"/>
    </font>
    <font>
      <b/>
      <sz val="8"/>
      <color indexed="12"/>
      <name val="Verdana"/>
      <family val="2"/>
    </font>
    <font>
      <sz val="8"/>
      <color indexed="55"/>
      <name val="Verdana"/>
      <family val="2"/>
    </font>
    <font>
      <b/>
      <sz val="7"/>
      <color indexed="55"/>
      <name val="Verdana"/>
      <family val="2"/>
    </font>
    <font>
      <sz val="10"/>
      <color indexed="55"/>
      <name val="Verdana"/>
      <family val="2"/>
    </font>
    <font>
      <b/>
      <sz val="8"/>
      <color indexed="10"/>
      <name val="Verdana"/>
      <family val="2"/>
    </font>
    <font>
      <b/>
      <sz val="9"/>
      <name val="Courier New"/>
      <family val="3"/>
    </font>
    <font>
      <sz val="9"/>
      <name val="Courier New"/>
      <family val="3"/>
    </font>
    <font>
      <sz val="14"/>
      <name val="Courier New"/>
      <family val="3"/>
    </font>
    <font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8"/>
      <name val="Verdana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b/>
      <sz val="8"/>
      <color indexed="30"/>
      <name val="Verdana"/>
      <family val="2"/>
    </font>
    <font>
      <b/>
      <sz val="14"/>
      <color indexed="60"/>
      <name val="Courier New"/>
      <family val="3"/>
    </font>
    <font>
      <b/>
      <sz val="14"/>
      <color indexed="9"/>
      <name val="Courier New"/>
      <family val="3"/>
    </font>
    <font>
      <b/>
      <sz val="10"/>
      <color indexed="12"/>
      <name val="Verdana"/>
      <family val="2"/>
    </font>
    <font>
      <b/>
      <sz val="8"/>
      <color indexed="8"/>
      <name val="Verdana"/>
      <family val="2"/>
    </font>
    <font>
      <i/>
      <sz val="7"/>
      <color indexed="8"/>
      <name val="Verdana"/>
      <family val="2"/>
    </font>
    <font>
      <i/>
      <sz val="8"/>
      <color indexed="8"/>
      <name val="Verdana"/>
      <family val="2"/>
    </font>
    <font>
      <sz val="8"/>
      <color indexed="10"/>
      <name val="Arial"/>
      <family val="2"/>
    </font>
    <font>
      <u val="single"/>
      <sz val="10"/>
      <color theme="10"/>
      <name val="Arial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0"/>
    </font>
    <font>
      <b/>
      <sz val="8"/>
      <color rgb="FF0033CC"/>
      <name val="Verdana"/>
      <family val="2"/>
    </font>
    <font>
      <b/>
      <sz val="14"/>
      <color rgb="FFC00000"/>
      <name val="Courier New"/>
      <family val="3"/>
    </font>
    <font>
      <sz val="8"/>
      <color rgb="FF0000CC"/>
      <name val="Verdana"/>
      <family val="2"/>
    </font>
    <font>
      <b/>
      <sz val="14"/>
      <color theme="0"/>
      <name val="Courier New"/>
      <family val="3"/>
    </font>
    <font>
      <b/>
      <sz val="10"/>
      <color rgb="FF0000FF"/>
      <name val="Verdana"/>
      <family val="2"/>
    </font>
    <font>
      <b/>
      <sz val="8"/>
      <color theme="1"/>
      <name val="Verdana"/>
      <family val="2"/>
    </font>
    <font>
      <i/>
      <sz val="7"/>
      <color theme="1"/>
      <name val="Verdana"/>
      <family val="2"/>
    </font>
    <font>
      <i/>
      <sz val="8"/>
      <color theme="1"/>
      <name val="Verdana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 style="double">
        <color indexed="12"/>
      </left>
      <right/>
      <top/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>
        <color indexed="12"/>
      </right>
      <top/>
      <bottom/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5" fillId="0" borderId="0">
      <alignment/>
      <protection/>
    </xf>
    <xf numFmtId="0" fontId="37" fillId="0" borderId="0">
      <alignment/>
      <protection/>
    </xf>
    <xf numFmtId="0" fontId="19" fillId="20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5" fillId="24" borderId="0" xfId="0" applyFont="1" applyFill="1" applyAlignment="1" applyProtection="1">
      <alignment horizontal="left" vertical="center"/>
      <protection hidden="1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0" fontId="6" fillId="24" borderId="0" xfId="0" applyFont="1" applyFill="1" applyBorder="1" applyAlignment="1" applyProtection="1">
      <alignment horizontal="left" vertical="center"/>
      <protection hidden="1"/>
    </xf>
    <xf numFmtId="0" fontId="6" fillId="24" borderId="0" xfId="0" applyFont="1" applyFill="1" applyAlignment="1" applyProtection="1">
      <alignment horizontal="left" vertical="center"/>
      <protection hidden="1"/>
    </xf>
    <xf numFmtId="0" fontId="2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textRotation="90" wrapText="1"/>
    </xf>
    <xf numFmtId="164" fontId="30" fillId="0" borderId="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textRotation="90" wrapText="1"/>
    </xf>
    <xf numFmtId="49" fontId="26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34" fillId="25" borderId="0" xfId="0" applyNumberFormat="1" applyFont="1" applyFill="1" applyAlignment="1">
      <alignment horizontal="center"/>
    </xf>
    <xf numFmtId="0" fontId="34" fillId="20" borderId="0" xfId="0" applyNumberFormat="1" applyFont="1" applyFill="1" applyAlignment="1">
      <alignment horizontal="center"/>
    </xf>
    <xf numFmtId="0" fontId="34" fillId="0" borderId="0" xfId="0" applyNumberFormat="1" applyFont="1" applyAlignment="1">
      <alignment horizontal="center"/>
    </xf>
    <xf numFmtId="0" fontId="35" fillId="0" borderId="0" xfId="0" applyNumberFormat="1" applyFont="1" applyAlignment="1">
      <alignment/>
    </xf>
    <xf numFmtId="0" fontId="35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36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" fillId="0" borderId="0" xfId="53" applyFont="1" applyProtection="1">
      <alignment/>
      <protection hidden="1"/>
    </xf>
    <xf numFmtId="0" fontId="2" fillId="0" borderId="0" xfId="53" applyFont="1" applyBorder="1" applyProtection="1">
      <alignment/>
      <protection hidden="1"/>
    </xf>
    <xf numFmtId="49" fontId="0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left" vertical="top"/>
    </xf>
    <xf numFmtId="2" fontId="6" fillId="0" borderId="0" xfId="0" applyNumberFormat="1" applyFont="1" applyBorder="1" applyAlignment="1">
      <alignment horizontal="center" wrapText="1"/>
    </xf>
    <xf numFmtId="1" fontId="35" fillId="0" borderId="0" xfId="0" applyNumberFormat="1" applyFont="1" applyFill="1" applyAlignment="1">
      <alignment/>
    </xf>
    <xf numFmtId="4" fontId="60" fillId="26" borderId="0" xfId="0" applyNumberFormat="1" applyFont="1" applyFill="1" applyAlignment="1" quotePrefix="1">
      <alignment/>
    </xf>
    <xf numFmtId="49" fontId="61" fillId="0" borderId="11" xfId="0" applyNumberFormat="1" applyFont="1" applyBorder="1" applyAlignment="1" applyProtection="1">
      <alignment/>
      <protection locked="0"/>
    </xf>
    <xf numFmtId="49" fontId="26" fillId="0" borderId="12" xfId="0" applyNumberFormat="1" applyFont="1" applyBorder="1" applyAlignment="1" applyProtection="1">
      <alignment/>
      <protection locked="0"/>
    </xf>
    <xf numFmtId="49" fontId="26" fillId="0" borderId="13" xfId="0" applyNumberFormat="1" applyFont="1" applyBorder="1" applyAlignment="1" applyProtection="1">
      <alignment/>
      <protection locked="0"/>
    </xf>
    <xf numFmtId="49" fontId="26" fillId="0" borderId="14" xfId="0" applyNumberFormat="1" applyFont="1" applyBorder="1" applyAlignment="1" applyProtection="1">
      <alignment/>
      <protection locked="0"/>
    </xf>
    <xf numFmtId="49" fontId="26" fillId="0" borderId="15" xfId="0" applyNumberFormat="1" applyFont="1" applyBorder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/>
      <protection locked="0"/>
    </xf>
    <xf numFmtId="49" fontId="26" fillId="0" borderId="16" xfId="0" applyNumberFormat="1" applyFont="1" applyBorder="1" applyAlignment="1" applyProtection="1">
      <alignment/>
      <protection locked="0"/>
    </xf>
    <xf numFmtId="49" fontId="26" fillId="0" borderId="17" xfId="0" applyNumberFormat="1" applyFont="1" applyBorder="1" applyAlignment="1" applyProtection="1">
      <alignment/>
      <protection locked="0"/>
    </xf>
    <xf numFmtId="49" fontId="26" fillId="0" borderId="18" xfId="0" applyNumberFormat="1" applyFont="1" applyBorder="1" applyAlignment="1" applyProtection="1">
      <alignment/>
      <protection locked="0"/>
    </xf>
    <xf numFmtId="49" fontId="26" fillId="0" borderId="19" xfId="0" applyNumberFormat="1" applyFont="1" applyBorder="1" applyAlignment="1" applyProtection="1">
      <alignment/>
      <protection locked="0"/>
    </xf>
    <xf numFmtId="0" fontId="61" fillId="0" borderId="11" xfId="0" applyNumberFormat="1" applyFont="1" applyBorder="1" applyAlignment="1" applyProtection="1">
      <alignment horizontal="left"/>
      <protection locked="0"/>
    </xf>
    <xf numFmtId="0" fontId="26" fillId="27" borderId="12" xfId="0" applyFont="1" applyFill="1" applyBorder="1" applyAlignment="1" applyProtection="1">
      <alignment/>
      <protection locked="0"/>
    </xf>
    <xf numFmtId="0" fontId="26" fillId="27" borderId="13" xfId="0" applyFont="1" applyFill="1" applyBorder="1" applyAlignment="1" applyProtection="1">
      <alignment/>
      <protection locked="0"/>
    </xf>
    <xf numFmtId="2" fontId="30" fillId="27" borderId="13" xfId="0" applyNumberFormat="1" applyFont="1" applyFill="1" applyBorder="1" applyAlignment="1" applyProtection="1">
      <alignment/>
      <protection locked="0"/>
    </xf>
    <xf numFmtId="2" fontId="30" fillId="27" borderId="14" xfId="0" applyNumberFormat="1" applyFont="1" applyFill="1" applyBorder="1" applyAlignment="1" applyProtection="1">
      <alignment/>
      <protection locked="0"/>
    </xf>
    <xf numFmtId="0" fontId="26" fillId="27" borderId="15" xfId="0" applyFont="1" applyFill="1" applyBorder="1" applyAlignment="1" applyProtection="1">
      <alignment/>
      <protection locked="0"/>
    </xf>
    <xf numFmtId="0" fontId="26" fillId="27" borderId="0" xfId="0" applyFont="1" applyFill="1" applyBorder="1" applyAlignment="1" applyProtection="1">
      <alignment/>
      <protection locked="0"/>
    </xf>
    <xf numFmtId="2" fontId="30" fillId="27" borderId="0" xfId="0" applyNumberFormat="1" applyFont="1" applyFill="1" applyBorder="1" applyAlignment="1" applyProtection="1">
      <alignment/>
      <protection locked="0"/>
    </xf>
    <xf numFmtId="2" fontId="30" fillId="27" borderId="16" xfId="0" applyNumberFormat="1" applyFont="1" applyFill="1" applyBorder="1" applyAlignment="1" applyProtection="1">
      <alignment/>
      <protection locked="0"/>
    </xf>
    <xf numFmtId="0" fontId="26" fillId="27" borderId="17" xfId="0" applyFont="1" applyFill="1" applyBorder="1" applyAlignment="1" applyProtection="1">
      <alignment/>
      <protection locked="0"/>
    </xf>
    <xf numFmtId="0" fontId="26" fillId="27" borderId="18" xfId="0" applyFont="1" applyFill="1" applyBorder="1" applyAlignment="1" applyProtection="1">
      <alignment/>
      <protection locked="0"/>
    </xf>
    <xf numFmtId="2" fontId="30" fillId="27" borderId="18" xfId="0" applyNumberFormat="1" applyFont="1" applyFill="1" applyBorder="1" applyAlignment="1" applyProtection="1">
      <alignment/>
      <protection locked="0"/>
    </xf>
    <xf numFmtId="2" fontId="30" fillId="27" borderId="19" xfId="0" applyNumberFormat="1" applyFont="1" applyFill="1" applyBorder="1" applyAlignment="1" applyProtection="1">
      <alignment/>
      <protection locked="0"/>
    </xf>
    <xf numFmtId="1" fontId="29" fillId="0" borderId="10" xfId="0" applyNumberFormat="1" applyFont="1" applyFill="1" applyBorder="1" applyAlignment="1" applyProtection="1">
      <alignment horizontal="center"/>
      <protection locked="0"/>
    </xf>
    <xf numFmtId="1" fontId="29" fillId="0" borderId="10" xfId="0" applyNumberFormat="1" applyFont="1" applyFill="1" applyBorder="1" applyAlignment="1" applyProtection="1">
      <alignment horizontal="center" vertical="top"/>
      <protection locked="0"/>
    </xf>
    <xf numFmtId="0" fontId="26" fillId="0" borderId="0" xfId="0" applyFont="1" applyFill="1" applyBorder="1" applyAlignment="1" applyProtection="1">
      <alignment/>
      <protection locked="0"/>
    </xf>
    <xf numFmtId="1" fontId="29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 quotePrefix="1">
      <alignment horizontal="center"/>
      <protection/>
    </xf>
    <xf numFmtId="14" fontId="34" fillId="20" borderId="0" xfId="0" applyNumberFormat="1" applyFont="1" applyFill="1" applyAlignment="1">
      <alignment horizontal="center"/>
    </xf>
    <xf numFmtId="14" fontId="35" fillId="0" borderId="0" xfId="0" applyNumberFormat="1" applyFont="1" applyFill="1" applyAlignment="1">
      <alignment/>
    </xf>
    <xf numFmtId="14" fontId="36" fillId="0" borderId="0" xfId="0" applyNumberFormat="1" applyFont="1" applyAlignment="1">
      <alignment/>
    </xf>
    <xf numFmtId="14" fontId="35" fillId="0" borderId="0" xfId="0" applyNumberFormat="1" applyFont="1" applyAlignment="1">
      <alignment/>
    </xf>
    <xf numFmtId="0" fontId="26" fillId="0" borderId="20" xfId="0" applyFont="1" applyFill="1" applyBorder="1" applyAlignment="1" applyProtection="1">
      <alignment/>
      <protection locked="0"/>
    </xf>
    <xf numFmtId="0" fontId="26" fillId="0" borderId="21" xfId="0" applyFont="1" applyFill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/>
      <protection locked="0"/>
    </xf>
    <xf numFmtId="164" fontId="2" fillId="28" borderId="0" xfId="0" applyNumberFormat="1" applyFont="1" applyFill="1" applyAlignment="1">
      <alignment horizontal="center"/>
    </xf>
    <xf numFmtId="2" fontId="30" fillId="28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164" fontId="30" fillId="0" borderId="0" xfId="0" applyNumberFormat="1" applyFont="1" applyFill="1" applyBorder="1" applyAlignment="1" applyProtection="1">
      <alignment horizontal="center"/>
      <protection/>
    </xf>
    <xf numFmtId="0" fontId="62" fillId="0" borderId="23" xfId="52" applyFont="1" applyBorder="1" applyProtection="1">
      <alignment/>
      <protection/>
    </xf>
    <xf numFmtId="1" fontId="28" fillId="0" borderId="0" xfId="0" applyNumberFormat="1" applyFont="1" applyFill="1" applyBorder="1" applyAlignment="1" applyProtection="1">
      <alignment horizontal="center"/>
      <protection/>
    </xf>
    <xf numFmtId="0" fontId="62" fillId="0" borderId="24" xfId="52" applyFont="1" applyBorder="1" applyProtection="1">
      <alignment/>
      <protection/>
    </xf>
    <xf numFmtId="0" fontId="62" fillId="28" borderId="24" xfId="52" applyFont="1" applyFill="1" applyBorder="1" applyProtection="1">
      <alignment/>
      <protection/>
    </xf>
    <xf numFmtId="0" fontId="62" fillId="28" borderId="23" xfId="52" applyFont="1" applyFill="1" applyBorder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2" fontId="30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 applyProtection="1">
      <alignment/>
      <protection/>
    </xf>
    <xf numFmtId="1" fontId="28" fillId="0" borderId="0" xfId="0" applyNumberFormat="1" applyFont="1" applyFill="1" applyBorder="1" applyAlignment="1" applyProtection="1">
      <alignment horizontal="center" vertical="top"/>
      <protection/>
    </xf>
    <xf numFmtId="49" fontId="27" fillId="0" borderId="0" xfId="0" applyNumberFormat="1" applyFont="1" applyFill="1" applyBorder="1" applyAlignment="1" applyProtection="1">
      <alignment horizontal="center"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/>
      <protection/>
    </xf>
    <xf numFmtId="2" fontId="30" fillId="0" borderId="0" xfId="0" applyNumberFormat="1" applyFont="1" applyFill="1" applyBorder="1" applyAlignment="1" applyProtection="1">
      <alignment horizontal="right"/>
      <protection/>
    </xf>
    <xf numFmtId="1" fontId="28" fillId="0" borderId="0" xfId="0" applyNumberFormat="1" applyFont="1" applyFill="1" applyBorder="1" applyAlignment="1" applyProtection="1">
      <alignment horizontal="right"/>
      <protection/>
    </xf>
    <xf numFmtId="2" fontId="2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" fontId="29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3" fillId="29" borderId="25" xfId="0" applyFont="1" applyFill="1" applyBorder="1" applyAlignment="1" applyProtection="1">
      <alignment horizontal="right"/>
      <protection/>
    </xf>
    <xf numFmtId="0" fontId="2" fillId="29" borderId="26" xfId="0" applyFont="1" applyFill="1" applyBorder="1" applyAlignment="1" applyProtection="1">
      <alignment horizontal="right"/>
      <protection/>
    </xf>
    <xf numFmtId="0" fontId="3" fillId="29" borderId="27" xfId="0" applyFont="1" applyFill="1" applyBorder="1" applyAlignment="1" applyProtection="1">
      <alignment horizontal="right"/>
      <protection/>
    </xf>
    <xf numFmtId="0" fontId="3" fillId="29" borderId="28" xfId="0" applyFont="1" applyFill="1" applyBorder="1" applyAlignment="1" applyProtection="1">
      <alignment horizontal="right"/>
      <protection/>
    </xf>
    <xf numFmtId="0" fontId="33" fillId="0" borderId="28" xfId="0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right"/>
      <protection/>
    </xf>
    <xf numFmtId="0" fontId="3" fillId="29" borderId="29" xfId="0" applyFont="1" applyFill="1" applyBorder="1" applyAlignment="1" applyProtection="1">
      <alignment horizontal="right"/>
      <protection/>
    </xf>
    <xf numFmtId="0" fontId="26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3" fillId="24" borderId="21" xfId="53" applyFont="1" applyFill="1" applyBorder="1" applyProtection="1">
      <alignment/>
      <protection/>
    </xf>
    <xf numFmtId="0" fontId="26" fillId="0" borderId="21" xfId="0" applyFont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2" fillId="24" borderId="0" xfId="53" applyFont="1" applyFill="1" applyProtection="1">
      <alignment/>
      <protection/>
    </xf>
    <xf numFmtId="49" fontId="2" fillId="24" borderId="0" xfId="53" applyNumberFormat="1" applyFont="1" applyFill="1" applyProtection="1">
      <alignment/>
      <protection/>
    </xf>
    <xf numFmtId="49" fontId="2" fillId="0" borderId="0" xfId="53" applyNumberFormat="1" applyFont="1" applyAlignment="1" applyProtection="1">
      <alignment horizontal="left"/>
      <protection/>
    </xf>
    <xf numFmtId="49" fontId="2" fillId="24" borderId="0" xfId="53" applyNumberFormat="1" applyFont="1" applyFill="1" applyBorder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" fillId="0" borderId="0" xfId="53" applyFo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49" fontId="0" fillId="0" borderId="30" xfId="0" applyNumberFormat="1" applyFont="1" applyFill="1" applyBorder="1" applyAlignment="1" applyProtection="1">
      <alignment/>
      <protection/>
    </xf>
    <xf numFmtId="164" fontId="30" fillId="0" borderId="30" xfId="0" applyNumberFormat="1" applyFont="1" applyFill="1" applyBorder="1" applyAlignment="1" applyProtection="1">
      <alignment horizontal="center"/>
      <protection/>
    </xf>
    <xf numFmtId="2" fontId="30" fillId="0" borderId="0" xfId="0" applyNumberFormat="1" applyFont="1" applyFill="1" applyBorder="1" applyAlignment="1" applyProtection="1">
      <alignment horizontal="right" vertical="center"/>
      <protection/>
    </xf>
    <xf numFmtId="0" fontId="63" fillId="0" borderId="31" xfId="52" applyFont="1" applyBorder="1" applyProtection="1">
      <alignment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 quotePrefix="1">
      <alignment horizontal="center" vertical="center"/>
      <protection/>
    </xf>
    <xf numFmtId="1" fontId="29" fillId="0" borderId="31" xfId="0" applyNumberFormat="1" applyFont="1" applyFill="1" applyBorder="1" applyAlignment="1" applyProtection="1">
      <alignment horizontal="center" vertical="center"/>
      <protection locked="0"/>
    </xf>
    <xf numFmtId="4" fontId="3" fillId="29" borderId="32" xfId="0" applyNumberFormat="1" applyFont="1" applyFill="1" applyBorder="1" applyAlignment="1" applyProtection="1">
      <alignment horizontal="right"/>
      <protection locked="0"/>
    </xf>
    <xf numFmtId="2" fontId="2" fillId="0" borderId="20" xfId="0" applyNumberFormat="1" applyFont="1" applyFill="1" applyBorder="1" applyAlignment="1" applyProtection="1">
      <alignment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20" xfId="0" applyFont="1" applyFill="1" applyBorder="1" applyAlignment="1" applyProtection="1">
      <alignment/>
      <protection locked="0"/>
    </xf>
    <xf numFmtId="1" fontId="28" fillId="0" borderId="33" xfId="0" applyNumberFormat="1" applyFont="1" applyFill="1" applyBorder="1" applyAlignment="1" applyProtection="1">
      <alignment horizontal="right"/>
      <protection locked="0"/>
    </xf>
    <xf numFmtId="1" fontId="28" fillId="0" borderId="21" xfId="0" applyNumberFormat="1" applyFont="1" applyFill="1" applyBorder="1" applyAlignment="1" applyProtection="1">
      <alignment horizontal="right"/>
      <protection locked="0"/>
    </xf>
    <xf numFmtId="0" fontId="64" fillId="0" borderId="34" xfId="52" applyFont="1" applyBorder="1" applyAlignment="1" applyProtection="1">
      <alignment wrapText="1"/>
      <protection/>
    </xf>
    <xf numFmtId="0" fontId="26" fillId="0" borderId="35" xfId="0" applyFont="1" applyFill="1" applyBorder="1" applyAlignment="1" applyProtection="1">
      <alignment/>
      <protection/>
    </xf>
    <xf numFmtId="0" fontId="26" fillId="0" borderId="31" xfId="0" applyFont="1" applyFill="1" applyBorder="1" applyAlignment="1" applyProtection="1">
      <alignment/>
      <protection/>
    </xf>
    <xf numFmtId="4" fontId="3" fillId="0" borderId="31" xfId="0" applyNumberFormat="1" applyFont="1" applyFill="1" applyBorder="1" applyAlignment="1" applyProtection="1">
      <alignment/>
      <protection/>
    </xf>
    <xf numFmtId="2" fontId="30" fillId="0" borderId="36" xfId="0" applyNumberFormat="1" applyFont="1" applyFill="1" applyBorder="1" applyAlignment="1" applyProtection="1">
      <alignment horizontal="right"/>
      <protection/>
    </xf>
    <xf numFmtId="0" fontId="2" fillId="24" borderId="0" xfId="53" applyFont="1" applyFill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left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 quotePrefix="1">
      <alignment horizontal="center"/>
      <protection/>
    </xf>
    <xf numFmtId="0" fontId="2" fillId="0" borderId="31" xfId="0" applyFont="1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8" fillId="0" borderId="21" xfId="0" applyNumberFormat="1" applyFont="1" applyBorder="1" applyAlignment="1" applyProtection="1">
      <alignment horizontal="center"/>
      <protection/>
    </xf>
    <xf numFmtId="1" fontId="29" fillId="0" borderId="31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/>
      <protection/>
    </xf>
    <xf numFmtId="2" fontId="26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53" applyNumberFormat="1" applyFont="1" applyProtection="1">
      <alignment/>
      <protection hidden="1"/>
    </xf>
    <xf numFmtId="0" fontId="35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>
      <alignment horizontal="left"/>
    </xf>
    <xf numFmtId="14" fontId="35" fillId="0" borderId="0" xfId="0" applyNumberFormat="1" applyFont="1" applyFill="1" applyAlignment="1">
      <alignment horizontal="left"/>
    </xf>
    <xf numFmtId="0" fontId="26" fillId="27" borderId="12" xfId="0" applyFont="1" applyFill="1" applyBorder="1" applyAlignment="1" applyProtection="1">
      <alignment/>
      <protection locked="0"/>
    </xf>
    <xf numFmtId="0" fontId="26" fillId="27" borderId="13" xfId="0" applyFont="1" applyFill="1" applyBorder="1" applyAlignment="1" applyProtection="1">
      <alignment/>
      <protection locked="0"/>
    </xf>
    <xf numFmtId="0" fontId="26" fillId="27" borderId="15" xfId="0" applyFont="1" applyFill="1" applyBorder="1" applyAlignment="1" applyProtection="1">
      <alignment/>
      <protection locked="0"/>
    </xf>
    <xf numFmtId="0" fontId="26" fillId="27" borderId="0" xfId="0" applyFont="1" applyFill="1" applyBorder="1" applyAlignment="1" applyProtection="1">
      <alignment/>
      <protection locked="0"/>
    </xf>
    <xf numFmtId="0" fontId="26" fillId="27" borderId="17" xfId="0" applyFont="1" applyFill="1" applyBorder="1" applyAlignment="1" applyProtection="1">
      <alignment/>
      <protection locked="0"/>
    </xf>
    <xf numFmtId="0" fontId="26" fillId="27" borderId="18" xfId="0" applyFont="1" applyFill="1" applyBorder="1" applyAlignment="1" applyProtection="1">
      <alignment/>
      <protection locked="0"/>
    </xf>
    <xf numFmtId="0" fontId="40" fillId="0" borderId="0" xfId="0" applyFont="1" applyAlignment="1">
      <alignment horizontal="justify" vertical="center"/>
    </xf>
    <xf numFmtId="2" fontId="30" fillId="0" borderId="23" xfId="0" applyNumberFormat="1" applyFont="1" applyFill="1" applyBorder="1" applyAlignment="1" applyProtection="1">
      <alignment horizontal="right" vertical="center"/>
      <protection/>
    </xf>
    <xf numFmtId="2" fontId="30" fillId="0" borderId="34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Fill="1" applyBorder="1" applyAlignment="1" applyProtection="1" quotePrefix="1">
      <alignment horizontal="center" vertical="center"/>
      <protection/>
    </xf>
    <xf numFmtId="0" fontId="2" fillId="0" borderId="34" xfId="0" applyFont="1" applyFill="1" applyBorder="1" applyAlignment="1" applyProtection="1" quotePrefix="1">
      <alignment horizontal="center" vertical="center"/>
      <protection/>
    </xf>
    <xf numFmtId="1" fontId="29" fillId="0" borderId="23" xfId="0" applyNumberFormat="1" applyFont="1" applyFill="1" applyBorder="1" applyAlignment="1" applyProtection="1">
      <alignment horizontal="center" vertical="center"/>
      <protection locked="0"/>
    </xf>
    <xf numFmtId="1" fontId="29" fillId="0" borderId="34" xfId="0" applyNumberFormat="1" applyFont="1" applyFill="1" applyBorder="1" applyAlignment="1" applyProtection="1">
      <alignment horizontal="center" vertical="center"/>
      <protection locked="0"/>
    </xf>
    <xf numFmtId="0" fontId="65" fillId="24" borderId="0" xfId="53" applyFont="1" applyFill="1" applyAlignment="1" applyProtection="1">
      <alignment horizontal="center"/>
      <protection/>
    </xf>
    <xf numFmtId="4" fontId="3" fillId="29" borderId="0" xfId="0" applyNumberFormat="1" applyFont="1" applyFill="1" applyBorder="1" applyAlignment="1" applyProtection="1">
      <alignment horizontal="right"/>
      <protection/>
    </xf>
    <xf numFmtId="4" fontId="3" fillId="29" borderId="37" xfId="0" applyNumberFormat="1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37" xfId="0" applyNumberFormat="1" applyFont="1" applyBorder="1" applyAlignment="1" applyProtection="1">
      <alignment horizontal="right"/>
      <protection locked="0"/>
    </xf>
    <xf numFmtId="4" fontId="3" fillId="29" borderId="38" xfId="0" applyNumberFormat="1" applyFont="1" applyFill="1" applyBorder="1" applyAlignment="1" applyProtection="1">
      <alignment horizontal="right"/>
      <protection/>
    </xf>
    <xf numFmtId="4" fontId="3" fillId="29" borderId="39" xfId="0" applyNumberFormat="1" applyFont="1" applyFill="1" applyBorder="1" applyAlignment="1" applyProtection="1">
      <alignment horizontal="right"/>
      <protection/>
    </xf>
    <xf numFmtId="9" fontId="33" fillId="29" borderId="0" xfId="0" applyNumberFormat="1" applyFont="1" applyFill="1" applyBorder="1" applyAlignment="1" applyProtection="1">
      <alignment horizontal="right"/>
      <protection locked="0"/>
    </xf>
    <xf numFmtId="9" fontId="33" fillId="29" borderId="37" xfId="0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CENNIK_PL_DETAL_0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314325</xdr:rowOff>
    </xdr:from>
    <xdr:to>
      <xdr:col>0</xdr:col>
      <xdr:colOff>1514475</xdr:colOff>
      <xdr:row>7</xdr:row>
      <xdr:rowOff>828675</xdr:rowOff>
    </xdr:to>
    <xdr:pic>
      <xdr:nvPicPr>
        <xdr:cNvPr id="1" name="Obraz 3" descr="C:\Windows\System32\config\systemprofile\Picture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00"/>
          <a:ext cx="1495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1676400</xdr:colOff>
      <xdr:row>7</xdr:row>
      <xdr:rowOff>342900</xdr:rowOff>
    </xdr:from>
    <xdr:to>
      <xdr:col>0</xdr:col>
      <xdr:colOff>2190750</xdr:colOff>
      <xdr:row>7</xdr:row>
      <xdr:rowOff>866775</xdr:rowOff>
    </xdr:to>
    <xdr:pic>
      <xdr:nvPicPr>
        <xdr:cNvPr id="2" name="Picture 8" descr="100P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193357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314325</xdr:rowOff>
    </xdr:from>
    <xdr:to>
      <xdr:col>0</xdr:col>
      <xdr:colOff>1514475</xdr:colOff>
      <xdr:row>7</xdr:row>
      <xdr:rowOff>828675</xdr:rowOff>
    </xdr:to>
    <xdr:pic>
      <xdr:nvPicPr>
        <xdr:cNvPr id="1" name="Obraz 3" descr="C:\Windows\System32\config\systemprofile\Pictures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00"/>
          <a:ext cx="1495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1676400</xdr:colOff>
      <xdr:row>7</xdr:row>
      <xdr:rowOff>342900</xdr:rowOff>
    </xdr:from>
    <xdr:to>
      <xdr:col>0</xdr:col>
      <xdr:colOff>2190750</xdr:colOff>
      <xdr:row>7</xdr:row>
      <xdr:rowOff>866775</xdr:rowOff>
    </xdr:to>
    <xdr:pic>
      <xdr:nvPicPr>
        <xdr:cNvPr id="2" name="Picture 8" descr="100P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193357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showGridLines="0" tabSelected="1" workbookViewId="0" topLeftCell="A7">
      <selection activeCell="A19" sqref="A19"/>
    </sheetView>
  </sheetViews>
  <sheetFormatPr defaultColWidth="9.140625" defaultRowHeight="12.75"/>
  <cols>
    <col min="1" max="1" width="46.28125" style="10" customWidth="1"/>
    <col min="2" max="2" width="21.421875" style="10" bestFit="1" customWidth="1"/>
    <col min="3" max="3" width="6.8515625" style="11" customWidth="1"/>
    <col min="4" max="4" width="8.140625" style="10" customWidth="1"/>
    <col min="5" max="5" width="7.00390625" style="10" customWidth="1"/>
    <col min="6" max="6" width="7.57421875" style="10" customWidth="1"/>
    <col min="7" max="7" width="4.140625" style="10" customWidth="1"/>
    <col min="8" max="8" width="4.8515625" style="10" customWidth="1"/>
    <col min="9" max="9" width="7.8515625" style="10" customWidth="1"/>
    <col min="10" max="10" width="6.57421875" style="17" customWidth="1"/>
    <col min="11" max="11" width="11.7109375" style="15" hidden="1" customWidth="1"/>
    <col min="12" max="16384" width="9.140625" style="10" customWidth="1"/>
  </cols>
  <sheetData>
    <row r="1" spans="1:11" s="5" customFormat="1" ht="24.75" customHeight="1" thickBot="1">
      <c r="A1" s="4" t="s">
        <v>44</v>
      </c>
      <c r="J1" s="12" t="s">
        <v>139</v>
      </c>
      <c r="K1" s="14"/>
    </row>
    <row r="2" spans="1:11" s="5" customFormat="1" ht="16.5" customHeight="1" thickBot="1">
      <c r="A2" s="8" t="s">
        <v>3</v>
      </c>
      <c r="B2" s="36"/>
      <c r="C2" s="6"/>
      <c r="D2" s="6"/>
      <c r="F2" s="20" t="s">
        <v>30</v>
      </c>
      <c r="K2" s="14"/>
    </row>
    <row r="3" spans="1:11" s="5" customFormat="1" ht="18" customHeight="1" thickBot="1">
      <c r="A3" s="8"/>
      <c r="B3" s="6" t="s">
        <v>4</v>
      </c>
      <c r="C3" s="6"/>
      <c r="D3" s="6"/>
      <c r="F3" s="165" t="s">
        <v>28</v>
      </c>
      <c r="G3" s="166"/>
      <c r="H3" s="48"/>
      <c r="I3" s="49"/>
      <c r="J3" s="50"/>
      <c r="K3" s="72"/>
    </row>
    <row r="4" spans="1:11" s="5" customFormat="1" ht="16.5" customHeight="1">
      <c r="A4" s="7" t="s">
        <v>5</v>
      </c>
      <c r="B4" s="37"/>
      <c r="C4" s="38"/>
      <c r="D4" s="39"/>
      <c r="F4" s="167" t="s">
        <v>17</v>
      </c>
      <c r="G4" s="168"/>
      <c r="H4" s="52"/>
      <c r="I4" s="53"/>
      <c r="J4" s="54"/>
      <c r="K4" s="73"/>
    </row>
    <row r="5" spans="1:11" s="5" customFormat="1" ht="16.5" customHeight="1">
      <c r="A5" s="7" t="s">
        <v>6</v>
      </c>
      <c r="B5" s="40"/>
      <c r="C5" s="41"/>
      <c r="D5" s="42"/>
      <c r="F5" s="167" t="s">
        <v>18</v>
      </c>
      <c r="G5" s="168"/>
      <c r="H5" s="52" t="s">
        <v>19</v>
      </c>
      <c r="I5" s="53"/>
      <c r="J5" s="54"/>
      <c r="K5" s="73"/>
    </row>
    <row r="6" spans="1:11" s="5" customFormat="1" ht="16.5" customHeight="1" thickBot="1">
      <c r="A6" s="7" t="s">
        <v>7</v>
      </c>
      <c r="B6" s="43"/>
      <c r="C6" s="44"/>
      <c r="D6" s="45"/>
      <c r="F6" s="169" t="s">
        <v>21</v>
      </c>
      <c r="G6" s="170"/>
      <c r="H6" s="56"/>
      <c r="I6" s="57"/>
      <c r="J6" s="58"/>
      <c r="K6" s="73"/>
    </row>
    <row r="7" spans="1:11" s="5" customFormat="1" ht="16.5" customHeight="1" thickBot="1">
      <c r="A7" s="7" t="s">
        <v>8</v>
      </c>
      <c r="B7" s="46" t="str">
        <f ca="1">YEAR(TODAY())&amp;"-"&amp;IF(LEN(MONTH(TODAY()))&gt;1,MONTH(TODAY()),"0"&amp;MONTH(TODAY()))&amp;"-"&amp;DAY(TODAY())</f>
        <v>2019-04-1</v>
      </c>
      <c r="C7" s="19"/>
      <c r="D7" s="6"/>
      <c r="K7" s="73"/>
    </row>
    <row r="8" spans="1:10" ht="75" customHeight="1">
      <c r="A8" s="32" t="s">
        <v>29</v>
      </c>
      <c r="B8" s="1"/>
      <c r="C8" s="31"/>
      <c r="D8" s="33"/>
      <c r="E8" s="16"/>
      <c r="F8" s="16"/>
      <c r="G8" s="16"/>
      <c r="H8" s="16"/>
      <c r="I8" s="16"/>
      <c r="J8" s="18" t="s">
        <v>14</v>
      </c>
    </row>
    <row r="9" spans="1:10" ht="12.75">
      <c r="A9" s="75" t="s">
        <v>45</v>
      </c>
      <c r="B9" s="76" t="s">
        <v>1</v>
      </c>
      <c r="C9" s="77" t="s">
        <v>2</v>
      </c>
      <c r="D9" s="76" t="s">
        <v>79</v>
      </c>
      <c r="E9" s="78"/>
      <c r="F9" s="78"/>
      <c r="G9" s="78"/>
      <c r="H9" s="78"/>
      <c r="I9" s="78"/>
      <c r="J9" s="79"/>
    </row>
    <row r="10" spans="1:11" ht="12.75">
      <c r="A10" s="80" t="s">
        <v>103</v>
      </c>
      <c r="B10" s="147" t="s">
        <v>46</v>
      </c>
      <c r="C10" s="174" t="s">
        <v>0</v>
      </c>
      <c r="D10" s="176"/>
      <c r="E10" s="81"/>
      <c r="F10" s="81"/>
      <c r="G10" s="81"/>
      <c r="H10" s="81"/>
      <c r="I10" s="81"/>
      <c r="J10" s="172">
        <v>360.5</v>
      </c>
      <c r="K10" s="15">
        <f>SUM(D10:I10)*J10</f>
        <v>0</v>
      </c>
    </row>
    <row r="11" spans="1:10" ht="21.75" customHeight="1">
      <c r="A11" s="140" t="s">
        <v>109</v>
      </c>
      <c r="B11" s="148"/>
      <c r="C11" s="175"/>
      <c r="D11" s="177"/>
      <c r="E11" s="81"/>
      <c r="F11" s="81"/>
      <c r="G11" s="81"/>
      <c r="H11" s="81"/>
      <c r="I11" s="81"/>
      <c r="J11" s="173"/>
    </row>
    <row r="12" spans="1:11" ht="12.75">
      <c r="A12" s="82" t="s">
        <v>104</v>
      </c>
      <c r="B12" s="147" t="s">
        <v>47</v>
      </c>
      <c r="C12" s="174" t="s">
        <v>0</v>
      </c>
      <c r="D12" s="176"/>
      <c r="E12" s="81"/>
      <c r="F12" s="81"/>
      <c r="G12" s="81"/>
      <c r="H12" s="81"/>
      <c r="I12" s="81"/>
      <c r="J12" s="172">
        <v>584.1</v>
      </c>
      <c r="K12" s="15">
        <f>SUM(D12:I12)*J12</f>
        <v>0</v>
      </c>
    </row>
    <row r="13" spans="1:10" ht="21.75" customHeight="1">
      <c r="A13" s="140" t="s">
        <v>110</v>
      </c>
      <c r="B13" s="148"/>
      <c r="C13" s="175"/>
      <c r="D13" s="177"/>
      <c r="E13" s="81"/>
      <c r="F13" s="81"/>
      <c r="G13" s="81"/>
      <c r="H13" s="81"/>
      <c r="I13" s="81"/>
      <c r="J13" s="173"/>
    </row>
    <row r="14" spans="1:11" ht="12.75">
      <c r="A14" s="80" t="s">
        <v>105</v>
      </c>
      <c r="B14" s="147" t="s">
        <v>48</v>
      </c>
      <c r="C14" s="174" t="s">
        <v>0</v>
      </c>
      <c r="D14" s="176"/>
      <c r="E14" s="81"/>
      <c r="F14" s="81"/>
      <c r="G14" s="81"/>
      <c r="H14" s="81"/>
      <c r="I14" s="81"/>
      <c r="J14" s="172">
        <v>755.5</v>
      </c>
      <c r="K14" s="15">
        <f>SUM(D14:I14)*J14</f>
        <v>0</v>
      </c>
    </row>
    <row r="15" spans="1:10" ht="21.75" customHeight="1">
      <c r="A15" s="140" t="s">
        <v>111</v>
      </c>
      <c r="B15" s="148"/>
      <c r="C15" s="175"/>
      <c r="D15" s="177"/>
      <c r="E15" s="81"/>
      <c r="F15" s="81"/>
      <c r="G15" s="81"/>
      <c r="H15" s="81"/>
      <c r="I15" s="81"/>
      <c r="J15" s="173"/>
    </row>
    <row r="16" spans="1:11" ht="12.75">
      <c r="A16" s="83" t="s">
        <v>106</v>
      </c>
      <c r="B16" s="147" t="s">
        <v>49</v>
      </c>
      <c r="C16" s="174" t="s">
        <v>0</v>
      </c>
      <c r="D16" s="176"/>
      <c r="E16" s="81"/>
      <c r="F16" s="81"/>
      <c r="G16" s="81"/>
      <c r="H16" s="81"/>
      <c r="I16" s="81"/>
      <c r="J16" s="172">
        <v>360.5</v>
      </c>
      <c r="K16" s="15">
        <f>SUM(D16:I16)*J16</f>
        <v>0</v>
      </c>
    </row>
    <row r="17" spans="1:10" ht="21.75" customHeight="1">
      <c r="A17" s="140" t="s">
        <v>112</v>
      </c>
      <c r="B17" s="148"/>
      <c r="C17" s="175"/>
      <c r="D17" s="177"/>
      <c r="E17" s="81"/>
      <c r="F17" s="81"/>
      <c r="G17" s="81"/>
      <c r="H17" s="81"/>
      <c r="I17" s="81"/>
      <c r="J17" s="173"/>
    </row>
    <row r="18" spans="1:11" ht="12.75">
      <c r="A18" s="84" t="s">
        <v>107</v>
      </c>
      <c r="B18" s="147" t="s">
        <v>50</v>
      </c>
      <c r="C18" s="174" t="s">
        <v>0</v>
      </c>
      <c r="D18" s="176"/>
      <c r="E18" s="81"/>
      <c r="F18" s="81"/>
      <c r="G18" s="81"/>
      <c r="H18" s="81"/>
      <c r="I18" s="81"/>
      <c r="J18" s="172">
        <v>584.1</v>
      </c>
      <c r="K18" s="15">
        <f>SUM(D18:I18)*J18</f>
        <v>0</v>
      </c>
    </row>
    <row r="19" spans="1:10" ht="21.75" customHeight="1">
      <c r="A19" s="140" t="s">
        <v>113</v>
      </c>
      <c r="B19" s="148"/>
      <c r="C19" s="175"/>
      <c r="D19" s="177"/>
      <c r="E19" s="81"/>
      <c r="F19" s="81"/>
      <c r="G19" s="81"/>
      <c r="H19" s="81"/>
      <c r="I19" s="81"/>
      <c r="J19" s="173"/>
    </row>
    <row r="20" spans="1:11" ht="12.75">
      <c r="A20" s="83" t="s">
        <v>108</v>
      </c>
      <c r="B20" s="147" t="s">
        <v>51</v>
      </c>
      <c r="C20" s="174" t="s">
        <v>0</v>
      </c>
      <c r="D20" s="176"/>
      <c r="E20" s="81"/>
      <c r="F20" s="81"/>
      <c r="G20" s="81"/>
      <c r="H20" s="81"/>
      <c r="I20" s="81"/>
      <c r="J20" s="172">
        <v>755.5</v>
      </c>
      <c r="K20" s="15">
        <f>SUM(D20:I20)*J20</f>
        <v>0</v>
      </c>
    </row>
    <row r="21" spans="1:10" ht="21.75" customHeight="1">
      <c r="A21" s="140" t="s">
        <v>114</v>
      </c>
      <c r="B21" s="148"/>
      <c r="C21" s="175"/>
      <c r="D21" s="177"/>
      <c r="E21" s="81"/>
      <c r="F21" s="81"/>
      <c r="G21" s="81"/>
      <c r="H21" s="81"/>
      <c r="I21" s="81"/>
      <c r="J21" s="173"/>
    </row>
    <row r="22" spans="1:11" ht="12.75">
      <c r="A22" s="80" t="s">
        <v>73</v>
      </c>
      <c r="B22" s="147" t="s">
        <v>52</v>
      </c>
      <c r="C22" s="174" t="s">
        <v>0</v>
      </c>
      <c r="D22" s="176"/>
      <c r="E22" s="81"/>
      <c r="F22" s="81"/>
      <c r="G22" s="81"/>
      <c r="H22" s="81"/>
      <c r="I22" s="81"/>
      <c r="J22" s="172">
        <v>360.5</v>
      </c>
      <c r="K22" s="15">
        <f>SUM(D22:I22)*J22</f>
        <v>0</v>
      </c>
    </row>
    <row r="23" spans="1:10" ht="21.75" customHeight="1">
      <c r="A23" s="140" t="s">
        <v>80</v>
      </c>
      <c r="B23" s="148"/>
      <c r="C23" s="175"/>
      <c r="D23" s="177"/>
      <c r="E23" s="81"/>
      <c r="F23" s="81"/>
      <c r="G23" s="81"/>
      <c r="H23" s="81"/>
      <c r="I23" s="81"/>
      <c r="J23" s="173"/>
    </row>
    <row r="24" spans="1:11" ht="12.75">
      <c r="A24" s="82" t="s">
        <v>74</v>
      </c>
      <c r="B24" s="147" t="s">
        <v>53</v>
      </c>
      <c r="C24" s="174" t="s">
        <v>0</v>
      </c>
      <c r="D24" s="176"/>
      <c r="E24" s="81"/>
      <c r="F24" s="81"/>
      <c r="G24" s="81"/>
      <c r="H24" s="81"/>
      <c r="I24" s="81"/>
      <c r="J24" s="172">
        <v>584.1</v>
      </c>
      <c r="K24" s="15">
        <f>SUM(D24:I24)*J24</f>
        <v>0</v>
      </c>
    </row>
    <row r="25" spans="1:10" ht="21.75" customHeight="1">
      <c r="A25" s="140" t="s">
        <v>82</v>
      </c>
      <c r="B25" s="148"/>
      <c r="C25" s="175"/>
      <c r="D25" s="177"/>
      <c r="E25" s="81"/>
      <c r="F25" s="81"/>
      <c r="G25" s="81"/>
      <c r="H25" s="81"/>
      <c r="I25" s="81"/>
      <c r="J25" s="173"/>
    </row>
    <row r="26" spans="1:11" ht="12.75">
      <c r="A26" s="80" t="s">
        <v>75</v>
      </c>
      <c r="B26" s="147" t="s">
        <v>54</v>
      </c>
      <c r="C26" s="174" t="s">
        <v>0</v>
      </c>
      <c r="D26" s="176"/>
      <c r="E26" s="81"/>
      <c r="F26" s="81"/>
      <c r="G26" s="81"/>
      <c r="H26" s="81"/>
      <c r="I26" s="81"/>
      <c r="J26" s="172">
        <v>755.5</v>
      </c>
      <c r="K26" s="15">
        <f>SUM(D26:I26)*J26</f>
        <v>0</v>
      </c>
    </row>
    <row r="27" spans="1:10" ht="21.75" customHeight="1">
      <c r="A27" s="140" t="s">
        <v>83</v>
      </c>
      <c r="B27" s="148"/>
      <c r="C27" s="175"/>
      <c r="D27" s="177"/>
      <c r="E27" s="81"/>
      <c r="F27" s="81"/>
      <c r="G27" s="81"/>
      <c r="H27" s="81"/>
      <c r="I27" s="81"/>
      <c r="J27" s="173"/>
    </row>
    <row r="28" spans="1:11" ht="12.75">
      <c r="A28" s="82" t="s">
        <v>76</v>
      </c>
      <c r="B28" s="147" t="s">
        <v>55</v>
      </c>
      <c r="C28" s="174" t="s">
        <v>0</v>
      </c>
      <c r="D28" s="176"/>
      <c r="E28" s="81"/>
      <c r="F28" s="81"/>
      <c r="G28" s="81"/>
      <c r="H28" s="81"/>
      <c r="I28" s="81"/>
      <c r="J28" s="172">
        <v>360.5</v>
      </c>
      <c r="K28" s="15">
        <f>SUM(D28:I28)*J28</f>
        <v>0</v>
      </c>
    </row>
    <row r="29" spans="1:10" ht="21.75" customHeight="1">
      <c r="A29" s="140" t="s">
        <v>81</v>
      </c>
      <c r="B29" s="148"/>
      <c r="C29" s="175"/>
      <c r="D29" s="177"/>
      <c r="E29" s="81"/>
      <c r="F29" s="81"/>
      <c r="G29" s="81"/>
      <c r="H29" s="81"/>
      <c r="I29" s="81"/>
      <c r="J29" s="173"/>
    </row>
    <row r="30" spans="1:11" ht="12.75">
      <c r="A30" s="80" t="s">
        <v>77</v>
      </c>
      <c r="B30" s="147" t="s">
        <v>56</v>
      </c>
      <c r="C30" s="174" t="s">
        <v>0</v>
      </c>
      <c r="D30" s="176"/>
      <c r="E30" s="81"/>
      <c r="F30" s="81"/>
      <c r="G30" s="81"/>
      <c r="H30" s="81"/>
      <c r="I30" s="81"/>
      <c r="J30" s="172">
        <v>584.1</v>
      </c>
      <c r="K30" s="15">
        <f>SUM(D30:I30)*J30</f>
        <v>0</v>
      </c>
    </row>
    <row r="31" spans="1:10" ht="21.75" customHeight="1">
      <c r="A31" s="140" t="s">
        <v>84</v>
      </c>
      <c r="B31" s="148"/>
      <c r="C31" s="175"/>
      <c r="D31" s="177"/>
      <c r="E31" s="81"/>
      <c r="F31" s="81"/>
      <c r="G31" s="81"/>
      <c r="H31" s="81"/>
      <c r="I31" s="81"/>
      <c r="J31" s="173"/>
    </row>
    <row r="32" spans="1:11" ht="12.75">
      <c r="A32" s="80" t="s">
        <v>78</v>
      </c>
      <c r="B32" s="147" t="s">
        <v>57</v>
      </c>
      <c r="C32" s="174" t="s">
        <v>0</v>
      </c>
      <c r="D32" s="176"/>
      <c r="E32" s="81"/>
      <c r="F32" s="81"/>
      <c r="G32" s="81"/>
      <c r="H32" s="81"/>
      <c r="I32" s="81"/>
      <c r="J32" s="172">
        <v>755.5</v>
      </c>
      <c r="K32" s="15">
        <f>SUM(D32:I32)*J32</f>
        <v>0</v>
      </c>
    </row>
    <row r="33" spans="1:10" ht="21.75" customHeight="1">
      <c r="A33" s="140" t="s">
        <v>85</v>
      </c>
      <c r="B33" s="148"/>
      <c r="C33" s="175"/>
      <c r="D33" s="177"/>
      <c r="E33" s="81"/>
      <c r="F33" s="81"/>
      <c r="G33" s="81"/>
      <c r="H33" s="81"/>
      <c r="I33" s="81"/>
      <c r="J33" s="173"/>
    </row>
    <row r="34" spans="1:10" ht="6" customHeight="1">
      <c r="A34" s="129"/>
      <c r="B34" s="130"/>
      <c r="C34" s="131"/>
      <c r="D34" s="132"/>
      <c r="E34" s="81"/>
      <c r="F34" s="81"/>
      <c r="G34" s="81"/>
      <c r="H34" s="81"/>
      <c r="I34" s="81"/>
      <c r="J34" s="128"/>
    </row>
    <row r="35" spans="1:10" ht="12.75">
      <c r="A35" s="85" t="s">
        <v>58</v>
      </c>
      <c r="B35" s="76"/>
      <c r="C35" s="77"/>
      <c r="D35" s="86"/>
      <c r="E35" s="78"/>
      <c r="F35" s="78"/>
      <c r="G35" s="78"/>
      <c r="H35" s="78"/>
      <c r="I35" s="78"/>
      <c r="J35" s="79"/>
    </row>
    <row r="36" spans="1:11" ht="12.75">
      <c r="A36" s="87" t="s">
        <v>117</v>
      </c>
      <c r="B36" s="63" t="s">
        <v>118</v>
      </c>
      <c r="C36" s="64" t="s">
        <v>0</v>
      </c>
      <c r="D36" s="59"/>
      <c r="E36" s="81"/>
      <c r="F36" s="81"/>
      <c r="G36" s="81"/>
      <c r="H36" s="81"/>
      <c r="I36" s="81"/>
      <c r="J36" s="88">
        <v>231.13</v>
      </c>
      <c r="K36" s="15">
        <f>SUM(D36:I36)*J36</f>
        <v>0</v>
      </c>
    </row>
    <row r="37" spans="1:11" ht="12.75">
      <c r="A37" s="87" t="s">
        <v>90</v>
      </c>
      <c r="B37" s="63" t="s">
        <v>119</v>
      </c>
      <c r="C37" s="64" t="s">
        <v>0</v>
      </c>
      <c r="D37" s="59"/>
      <c r="E37" s="81"/>
      <c r="F37" s="81"/>
      <c r="G37" s="81"/>
      <c r="H37" s="81"/>
      <c r="I37" s="81"/>
      <c r="J37" s="88">
        <v>46.23</v>
      </c>
      <c r="K37" s="15">
        <f>SUM(D37:I37)*J37</f>
        <v>0</v>
      </c>
    </row>
    <row r="38" spans="1:11" ht="12.75" customHeight="1">
      <c r="A38" s="89" t="s">
        <v>137</v>
      </c>
      <c r="B38" s="63" t="s">
        <v>138</v>
      </c>
      <c r="C38" s="64" t="s">
        <v>0</v>
      </c>
      <c r="D38" s="60"/>
      <c r="E38" s="90"/>
      <c r="F38" s="90"/>
      <c r="G38" s="90"/>
      <c r="H38" s="90"/>
      <c r="I38" s="90"/>
      <c r="J38" s="88">
        <v>440</v>
      </c>
      <c r="K38" s="15">
        <f>SUM(D38:I38)*J38</f>
        <v>0</v>
      </c>
    </row>
    <row r="39" spans="1:11" ht="12.75" customHeight="1">
      <c r="A39" s="89" t="s">
        <v>91</v>
      </c>
      <c r="B39" s="63" t="s">
        <v>120</v>
      </c>
      <c r="C39" s="64" t="s">
        <v>0</v>
      </c>
      <c r="D39" s="60"/>
      <c r="E39" s="90"/>
      <c r="F39" s="90"/>
      <c r="G39" s="90"/>
      <c r="H39" s="90"/>
      <c r="I39" s="90"/>
      <c r="J39" s="88">
        <v>231.13</v>
      </c>
      <c r="K39" s="15">
        <f>SUM(D39:I39)*J39</f>
        <v>0</v>
      </c>
    </row>
    <row r="40" spans="1:11" ht="12.75">
      <c r="A40" s="87" t="s">
        <v>92</v>
      </c>
      <c r="B40" s="63" t="s">
        <v>121</v>
      </c>
      <c r="C40" s="64" t="s">
        <v>0</v>
      </c>
      <c r="D40" s="59"/>
      <c r="E40" s="81"/>
      <c r="F40" s="81"/>
      <c r="G40" s="81"/>
      <c r="H40" s="81"/>
      <c r="I40" s="81"/>
      <c r="J40" s="88">
        <v>46.23</v>
      </c>
      <c r="K40" s="15">
        <f>SUM(D40:I40)*J40</f>
        <v>0</v>
      </c>
    </row>
    <row r="41" spans="1:10" ht="6" customHeight="1">
      <c r="A41" s="150"/>
      <c r="B41" s="151"/>
      <c r="C41" s="149"/>
      <c r="D41" s="152"/>
      <c r="E41" s="81"/>
      <c r="F41" s="81"/>
      <c r="G41" s="81"/>
      <c r="H41" s="81"/>
      <c r="I41" s="81"/>
      <c r="J41" s="94"/>
    </row>
    <row r="42" spans="1:10" ht="12.75">
      <c r="A42" s="181" t="s">
        <v>59</v>
      </c>
      <c r="B42" s="181"/>
      <c r="C42" s="91"/>
      <c r="D42" s="92"/>
      <c r="E42" s="93"/>
      <c r="F42" s="93"/>
      <c r="G42" s="93"/>
      <c r="H42" s="93"/>
      <c r="I42" s="93"/>
      <c r="J42" s="94"/>
    </row>
    <row r="43" spans="1:11" ht="12.75">
      <c r="A43" s="87" t="s">
        <v>93</v>
      </c>
      <c r="B43" s="63" t="s">
        <v>122</v>
      </c>
      <c r="C43" s="64" t="s">
        <v>0</v>
      </c>
      <c r="D43" s="59"/>
      <c r="E43" s="95"/>
      <c r="F43" s="95"/>
      <c r="G43" s="95"/>
      <c r="H43" s="95"/>
      <c r="I43" s="96"/>
      <c r="J43" s="88">
        <v>471.5</v>
      </c>
      <c r="K43" s="15">
        <f aca="true" t="shared" si="0" ref="K43:K50">SUM(D43:I43)*J43</f>
        <v>0</v>
      </c>
    </row>
    <row r="44" spans="1:11" ht="12.75">
      <c r="A44" s="87" t="s">
        <v>87</v>
      </c>
      <c r="B44" s="63" t="s">
        <v>123</v>
      </c>
      <c r="C44" s="64" t="s">
        <v>0</v>
      </c>
      <c r="D44" s="59"/>
      <c r="E44" s="95"/>
      <c r="F44" s="95"/>
      <c r="G44" s="95"/>
      <c r="H44" s="95"/>
      <c r="I44" s="96"/>
      <c r="J44" s="88">
        <v>655</v>
      </c>
      <c r="K44" s="15">
        <f t="shared" si="0"/>
        <v>0</v>
      </c>
    </row>
    <row r="45" spans="1:11" ht="12.75">
      <c r="A45" s="87" t="s">
        <v>88</v>
      </c>
      <c r="B45" s="63" t="s">
        <v>124</v>
      </c>
      <c r="C45" s="64" t="s">
        <v>0</v>
      </c>
      <c r="D45" s="59"/>
      <c r="E45" s="95"/>
      <c r="F45" s="95"/>
      <c r="G45" s="95"/>
      <c r="H45" s="95"/>
      <c r="I45" s="96"/>
      <c r="J45" s="88">
        <v>323.58</v>
      </c>
      <c r="K45" s="15">
        <f t="shared" si="0"/>
        <v>0</v>
      </c>
    </row>
    <row r="46" spans="1:11" ht="12.75">
      <c r="A46" s="87" t="s">
        <v>89</v>
      </c>
      <c r="B46" s="63" t="s">
        <v>125</v>
      </c>
      <c r="C46" s="64" t="s">
        <v>0</v>
      </c>
      <c r="D46" s="59"/>
      <c r="E46" s="95"/>
      <c r="F46" s="95"/>
      <c r="G46" s="95"/>
      <c r="H46" s="95"/>
      <c r="I46" s="96"/>
      <c r="J46" s="88">
        <v>570</v>
      </c>
      <c r="K46" s="15">
        <f t="shared" si="0"/>
        <v>0</v>
      </c>
    </row>
    <row r="47" spans="1:11" ht="12.75">
      <c r="A47" s="87" t="s">
        <v>60</v>
      </c>
      <c r="B47" s="63" t="s">
        <v>126</v>
      </c>
      <c r="C47" s="64" t="s">
        <v>0</v>
      </c>
      <c r="D47" s="59"/>
      <c r="E47" s="95"/>
      <c r="F47" s="95"/>
      <c r="G47" s="95"/>
      <c r="H47" s="95"/>
      <c r="I47" s="96"/>
      <c r="J47" s="88">
        <v>503.85</v>
      </c>
      <c r="K47" s="15">
        <f t="shared" si="0"/>
        <v>0</v>
      </c>
    </row>
    <row r="48" spans="1:11" ht="12.75">
      <c r="A48" s="87" t="s">
        <v>61</v>
      </c>
      <c r="B48" s="63" t="s">
        <v>127</v>
      </c>
      <c r="C48" s="64" t="s">
        <v>0</v>
      </c>
      <c r="D48" s="59"/>
      <c r="E48" s="95"/>
      <c r="F48" s="95"/>
      <c r="G48" s="95"/>
      <c r="H48" s="95"/>
      <c r="I48" s="96"/>
      <c r="J48" s="88">
        <v>795.07</v>
      </c>
      <c r="K48" s="15">
        <f t="shared" si="0"/>
        <v>0</v>
      </c>
    </row>
    <row r="49" spans="1:11" ht="12.75">
      <c r="A49" s="87" t="s">
        <v>62</v>
      </c>
      <c r="B49" s="63" t="s">
        <v>128</v>
      </c>
      <c r="C49" s="64" t="s">
        <v>0</v>
      </c>
      <c r="D49" s="59"/>
      <c r="E49" s="95"/>
      <c r="F49" s="95"/>
      <c r="G49" s="95"/>
      <c r="H49" s="95"/>
      <c r="I49" s="96"/>
      <c r="J49" s="88">
        <v>360.56</v>
      </c>
      <c r="K49" s="15">
        <f t="shared" si="0"/>
        <v>0</v>
      </c>
    </row>
    <row r="50" spans="1:11" ht="12.75">
      <c r="A50" s="87" t="s">
        <v>63</v>
      </c>
      <c r="B50" s="63" t="s">
        <v>129</v>
      </c>
      <c r="C50" s="64" t="s">
        <v>0</v>
      </c>
      <c r="D50" s="59"/>
      <c r="E50" s="95"/>
      <c r="F50" s="95"/>
      <c r="G50" s="95"/>
      <c r="H50" s="95"/>
      <c r="I50" s="96"/>
      <c r="J50" s="88">
        <v>656.4</v>
      </c>
      <c r="K50" s="15">
        <f t="shared" si="0"/>
        <v>0</v>
      </c>
    </row>
    <row r="51" spans="1:10" ht="6" customHeight="1">
      <c r="A51" s="99"/>
      <c r="B51" s="74"/>
      <c r="C51" s="149"/>
      <c r="D51" s="152"/>
      <c r="E51" s="95"/>
      <c r="F51" s="95"/>
      <c r="G51" s="95"/>
      <c r="H51" s="95"/>
      <c r="I51" s="96"/>
      <c r="J51" s="94"/>
    </row>
    <row r="52" spans="1:10" ht="12.75">
      <c r="A52" s="85" t="s">
        <v>132</v>
      </c>
      <c r="B52" s="76"/>
      <c r="C52" s="77"/>
      <c r="D52" s="86"/>
      <c r="E52" s="78"/>
      <c r="F52" s="78"/>
      <c r="G52" s="78"/>
      <c r="H52" s="78"/>
      <c r="I52" s="78"/>
      <c r="J52" s="79"/>
    </row>
    <row r="53" spans="1:11" ht="12.75">
      <c r="A53" s="87" t="s">
        <v>181</v>
      </c>
      <c r="B53" s="63" t="s">
        <v>133</v>
      </c>
      <c r="C53" s="64" t="s">
        <v>0</v>
      </c>
      <c r="D53" s="59"/>
      <c r="E53" s="81"/>
      <c r="F53" s="81"/>
      <c r="G53" s="81"/>
      <c r="H53" s="81"/>
      <c r="I53" s="81"/>
      <c r="J53" s="88">
        <v>220</v>
      </c>
      <c r="K53" s="15">
        <f>SUM(D53:I53)*J53</f>
        <v>0</v>
      </c>
    </row>
    <row r="54" spans="1:11" ht="12.75">
      <c r="A54" s="87" t="s">
        <v>182</v>
      </c>
      <c r="B54" s="63" t="s">
        <v>134</v>
      </c>
      <c r="C54" s="64" t="s">
        <v>0</v>
      </c>
      <c r="D54" s="59"/>
      <c r="E54" s="81"/>
      <c r="F54" s="81"/>
      <c r="G54" s="81"/>
      <c r="H54" s="81"/>
      <c r="I54" s="81"/>
      <c r="J54" s="88">
        <v>220</v>
      </c>
      <c r="K54" s="15">
        <f>SUM(D54:I54)*J54</f>
        <v>0</v>
      </c>
    </row>
    <row r="55" spans="1:11" ht="12.75" customHeight="1">
      <c r="A55" s="89" t="s">
        <v>183</v>
      </c>
      <c r="B55" s="63" t="s">
        <v>135</v>
      </c>
      <c r="C55" s="64" t="s">
        <v>0</v>
      </c>
      <c r="D55" s="60"/>
      <c r="E55" s="90"/>
      <c r="F55" s="90"/>
      <c r="G55" s="90"/>
      <c r="H55" s="90"/>
      <c r="I55" s="90"/>
      <c r="J55" s="88">
        <v>242</v>
      </c>
      <c r="K55" s="15">
        <f>SUM(D55:I55)*J55</f>
        <v>0</v>
      </c>
    </row>
    <row r="56" spans="1:11" ht="12.75">
      <c r="A56" s="87" t="s">
        <v>184</v>
      </c>
      <c r="B56" s="63" t="s">
        <v>136</v>
      </c>
      <c r="C56" s="64" t="s">
        <v>0</v>
      </c>
      <c r="D56" s="59"/>
      <c r="E56" s="81"/>
      <c r="F56" s="81"/>
      <c r="G56" s="81"/>
      <c r="H56" s="81"/>
      <c r="I56" s="81"/>
      <c r="J56" s="88">
        <v>264</v>
      </c>
      <c r="K56" s="15">
        <f>SUM(D56:I56)*J56</f>
        <v>0</v>
      </c>
    </row>
    <row r="57" spans="1:10" ht="6" customHeight="1">
      <c r="A57" s="150"/>
      <c r="B57" s="151"/>
      <c r="C57" s="149"/>
      <c r="D57" s="152"/>
      <c r="E57" s="81"/>
      <c r="F57" s="81"/>
      <c r="G57" s="81"/>
      <c r="H57" s="81"/>
      <c r="I57" s="81"/>
      <c r="J57" s="94"/>
    </row>
    <row r="58" spans="1:10" ht="12.75">
      <c r="A58" s="181" t="s">
        <v>131</v>
      </c>
      <c r="B58" s="181"/>
      <c r="C58" s="91"/>
      <c r="D58" s="92"/>
      <c r="E58" s="97"/>
      <c r="F58" s="97"/>
      <c r="G58" s="97"/>
      <c r="H58" s="97"/>
      <c r="I58" s="93"/>
      <c r="J58" s="94"/>
    </row>
    <row r="59" spans="1:11" ht="12.75">
      <c r="A59" s="87" t="s">
        <v>115</v>
      </c>
      <c r="B59" s="63" t="s">
        <v>66</v>
      </c>
      <c r="C59" s="64" t="s">
        <v>11</v>
      </c>
      <c r="D59" s="59"/>
      <c r="E59" s="97"/>
      <c r="F59" s="97"/>
      <c r="G59" s="97"/>
      <c r="H59" s="97"/>
      <c r="I59" s="96"/>
      <c r="J59" s="88">
        <v>150</v>
      </c>
      <c r="K59" s="15">
        <f>SUM(D59:I59)*J59</f>
        <v>0</v>
      </c>
    </row>
    <row r="60" spans="1:11" ht="12.75">
      <c r="A60" s="87" t="s">
        <v>116</v>
      </c>
      <c r="B60" s="63" t="s">
        <v>67</v>
      </c>
      <c r="C60" s="64" t="s">
        <v>11</v>
      </c>
      <c r="D60" s="59"/>
      <c r="E60" s="97"/>
      <c r="F60" s="97"/>
      <c r="G60" s="97"/>
      <c r="H60" s="97"/>
      <c r="I60" s="96"/>
      <c r="J60" s="88">
        <v>150</v>
      </c>
      <c r="K60" s="15">
        <f>SUM(D60:I60)*J60</f>
        <v>0</v>
      </c>
    </row>
    <row r="61" spans="1:11" ht="12.75">
      <c r="A61" s="87" t="s">
        <v>64</v>
      </c>
      <c r="B61" s="63" t="s">
        <v>68</v>
      </c>
      <c r="C61" s="64" t="s">
        <v>11</v>
      </c>
      <c r="D61" s="59"/>
      <c r="E61" s="97"/>
      <c r="F61" s="97"/>
      <c r="G61" s="97"/>
      <c r="H61" s="97"/>
      <c r="I61" s="96"/>
      <c r="J61" s="88">
        <v>150</v>
      </c>
      <c r="K61" s="15">
        <f>SUM(D61:I61)*J61</f>
        <v>0</v>
      </c>
    </row>
    <row r="62" spans="1:11" ht="12.75">
      <c r="A62" s="87" t="s">
        <v>65</v>
      </c>
      <c r="B62" s="63" t="s">
        <v>69</v>
      </c>
      <c r="C62" s="64" t="s">
        <v>11</v>
      </c>
      <c r="D62" s="59"/>
      <c r="E62" s="97"/>
      <c r="F62" s="97"/>
      <c r="G62" s="97"/>
      <c r="H62" s="97"/>
      <c r="I62" s="96"/>
      <c r="J62" s="88">
        <v>150</v>
      </c>
      <c r="K62" s="15">
        <f>SUM(D62:I62)*J62</f>
        <v>0</v>
      </c>
    </row>
    <row r="63" spans="1:10" ht="6" customHeight="1">
      <c r="A63" s="150"/>
      <c r="B63" s="151"/>
      <c r="C63" s="149"/>
      <c r="D63" s="152"/>
      <c r="E63" s="97"/>
      <c r="F63" s="97"/>
      <c r="G63" s="97"/>
      <c r="H63" s="97"/>
      <c r="I63" s="96"/>
      <c r="J63" s="94"/>
    </row>
    <row r="64" spans="1:10" ht="12.75">
      <c r="A64" s="181" t="s">
        <v>95</v>
      </c>
      <c r="B64" s="181"/>
      <c r="C64" s="91"/>
      <c r="D64" s="92" t="s">
        <v>96</v>
      </c>
      <c r="E64" s="92" t="s">
        <v>97</v>
      </c>
      <c r="F64" s="92" t="s">
        <v>98</v>
      </c>
      <c r="G64" s="97"/>
      <c r="H64" s="97"/>
      <c r="I64" s="93"/>
      <c r="J64" s="94"/>
    </row>
    <row r="65" spans="1:11" ht="12.75">
      <c r="A65" s="87" t="s">
        <v>101</v>
      </c>
      <c r="B65" s="63" t="s">
        <v>99</v>
      </c>
      <c r="C65" s="64" t="s">
        <v>0</v>
      </c>
      <c r="D65" s="146"/>
      <c r="E65" s="59"/>
      <c r="F65" s="59"/>
      <c r="G65" s="97"/>
      <c r="H65" s="97"/>
      <c r="I65" s="96"/>
      <c r="J65" s="88">
        <v>260</v>
      </c>
      <c r="K65" s="15">
        <f>SUM(D65:I65)*J65</f>
        <v>0</v>
      </c>
    </row>
    <row r="66" spans="1:11" ht="12.75">
      <c r="A66" s="87" t="s">
        <v>102</v>
      </c>
      <c r="B66" s="63" t="s">
        <v>100</v>
      </c>
      <c r="C66" s="64" t="s">
        <v>0</v>
      </c>
      <c r="D66" s="59"/>
      <c r="E66" s="59"/>
      <c r="G66" s="97"/>
      <c r="H66" s="97"/>
      <c r="I66" s="96"/>
      <c r="J66" s="88">
        <v>260</v>
      </c>
      <c r="K66" s="15">
        <f>SUM(D66:I66)*J66</f>
        <v>0</v>
      </c>
    </row>
    <row r="67" spans="1:10" ht="6" customHeight="1">
      <c r="A67" s="99"/>
      <c r="B67" s="74"/>
      <c r="C67" s="149"/>
      <c r="D67" s="154"/>
      <c r="E67" s="152"/>
      <c r="G67" s="97"/>
      <c r="H67" s="97"/>
      <c r="I67" s="96"/>
      <c r="J67" s="94"/>
    </row>
    <row r="68" spans="1:10" ht="12.75">
      <c r="A68" s="182" t="s">
        <v>72</v>
      </c>
      <c r="B68" s="182"/>
      <c r="C68" s="98"/>
      <c r="D68" s="153"/>
      <c r="E68" s="97"/>
      <c r="F68" s="97"/>
      <c r="G68" s="97"/>
      <c r="H68" s="97"/>
      <c r="I68" s="93"/>
      <c r="J68" s="94"/>
    </row>
    <row r="69" spans="1:11" ht="12.75">
      <c r="A69" s="87" t="s">
        <v>71</v>
      </c>
      <c r="B69" s="63" t="s">
        <v>70</v>
      </c>
      <c r="C69" s="64" t="s">
        <v>0</v>
      </c>
      <c r="D69" s="62"/>
      <c r="E69" s="95"/>
      <c r="F69" s="95"/>
      <c r="G69" s="95"/>
      <c r="H69" s="95"/>
      <c r="I69" s="96"/>
      <c r="J69" s="88">
        <v>11.6</v>
      </c>
      <c r="K69" s="15">
        <f>SUM(D69:I69)*J69</f>
        <v>0</v>
      </c>
    </row>
    <row r="70" spans="1:10" ht="12.75">
      <c r="A70" s="99"/>
      <c r="B70" s="74"/>
      <c r="C70" s="149"/>
      <c r="D70" s="155"/>
      <c r="E70" s="95"/>
      <c r="F70" s="95"/>
      <c r="G70" s="95"/>
      <c r="H70" s="95"/>
      <c r="I70" s="96"/>
      <c r="J70" s="94"/>
    </row>
    <row r="71" spans="1:11" s="9" customFormat="1" ht="12.75" thickBot="1">
      <c r="A71" s="99"/>
      <c r="B71" s="74"/>
      <c r="C71" s="100"/>
      <c r="D71" s="101"/>
      <c r="E71" s="102"/>
      <c r="K71" s="3"/>
    </row>
    <row r="72" spans="1:11" s="9" customFormat="1" ht="12.75" thickTop="1">
      <c r="A72" s="99"/>
      <c r="B72" s="103" t="s">
        <v>13</v>
      </c>
      <c r="C72" s="104"/>
      <c r="D72" s="105"/>
      <c r="E72" s="102"/>
      <c r="F72" s="141"/>
      <c r="G72" s="142"/>
      <c r="H72" s="142"/>
      <c r="I72" s="143"/>
      <c r="J72" s="144"/>
      <c r="K72" s="3"/>
    </row>
    <row r="73" spans="1:11" s="9" customFormat="1" ht="12.75" customHeight="1">
      <c r="A73" s="102"/>
      <c r="B73" s="106" t="s">
        <v>9</v>
      </c>
      <c r="C73" s="179">
        <f>SUM(K10:K69)</f>
        <v>0</v>
      </c>
      <c r="D73" s="180"/>
      <c r="E73" s="102"/>
      <c r="F73" s="133"/>
      <c r="G73" s="61"/>
      <c r="H73" s="61"/>
      <c r="I73" s="61"/>
      <c r="J73" s="134"/>
      <c r="K73" s="3"/>
    </row>
    <row r="74" spans="1:11" s="9" customFormat="1" ht="12">
      <c r="A74" s="99" t="s">
        <v>39</v>
      </c>
      <c r="B74" s="107" t="s">
        <v>86</v>
      </c>
      <c r="C74" s="187">
        <v>0</v>
      </c>
      <c r="D74" s="188"/>
      <c r="E74" s="102"/>
      <c r="F74" s="135"/>
      <c r="G74" s="136"/>
      <c r="H74" s="136"/>
      <c r="I74" s="136"/>
      <c r="J74" s="137"/>
      <c r="K74" s="3"/>
    </row>
    <row r="75" spans="1:11" s="9" customFormat="1" ht="12">
      <c r="A75" s="102"/>
      <c r="B75" s="108" t="s">
        <v>15</v>
      </c>
      <c r="C75" s="183">
        <f>C73-(C73*C74)</f>
        <v>0</v>
      </c>
      <c r="D75" s="184"/>
      <c r="E75" s="102"/>
      <c r="F75" s="135"/>
      <c r="G75" s="136"/>
      <c r="H75" s="136"/>
      <c r="I75" s="61"/>
      <c r="J75" s="69"/>
      <c r="K75" s="3"/>
    </row>
    <row r="76" spans="1:11" s="9" customFormat="1" ht="12">
      <c r="A76" s="102"/>
      <c r="B76" s="106" t="s">
        <v>10</v>
      </c>
      <c r="C76" s="179">
        <f>C75*0.23</f>
        <v>0</v>
      </c>
      <c r="D76" s="180"/>
      <c r="E76" s="102"/>
      <c r="F76" s="135"/>
      <c r="G76" s="136"/>
      <c r="H76" s="136"/>
      <c r="I76" s="61"/>
      <c r="J76" s="69"/>
      <c r="K76" s="3"/>
    </row>
    <row r="77" spans="2:11" s="9" customFormat="1" ht="13.5" customHeight="1" thickBot="1">
      <c r="B77" s="109" t="s">
        <v>12</v>
      </c>
      <c r="C77" s="185">
        <f>C75+C76</f>
        <v>0</v>
      </c>
      <c r="D77" s="186"/>
      <c r="E77" s="102"/>
      <c r="F77" s="138"/>
      <c r="G77" s="139"/>
      <c r="H77" s="139"/>
      <c r="I77" s="70"/>
      <c r="J77" s="71"/>
      <c r="K77" s="3"/>
    </row>
    <row r="78" spans="1:11" s="2" customFormat="1" ht="10.5" thickTop="1">
      <c r="A78" s="99"/>
      <c r="B78" s="99"/>
      <c r="C78" s="99"/>
      <c r="D78" s="99"/>
      <c r="E78" s="99"/>
      <c r="F78" s="111"/>
      <c r="G78" s="111"/>
      <c r="H78" s="111" t="s">
        <v>41</v>
      </c>
      <c r="I78" s="111"/>
      <c r="J78" s="112"/>
      <c r="K78" s="1"/>
    </row>
    <row r="79" spans="1:11" s="2" customFormat="1" ht="9.75">
      <c r="A79" s="99"/>
      <c r="B79" s="99"/>
      <c r="C79" s="99"/>
      <c r="D79" s="99"/>
      <c r="E79" s="99"/>
      <c r="F79" s="111"/>
      <c r="G79" s="111"/>
      <c r="H79" s="111"/>
      <c r="I79" s="111"/>
      <c r="J79" s="112"/>
      <c r="K79" s="1"/>
    </row>
    <row r="80" spans="1:11" s="9" customFormat="1" ht="10.5" customHeight="1">
      <c r="A80" s="113" t="s">
        <v>32</v>
      </c>
      <c r="B80" s="114"/>
      <c r="C80" s="114"/>
      <c r="D80" s="114"/>
      <c r="E80" s="114"/>
      <c r="F80" s="115"/>
      <c r="G80" s="110"/>
      <c r="H80" s="111"/>
      <c r="I80" s="111"/>
      <c r="J80" s="116"/>
      <c r="K80" s="13"/>
    </row>
    <row r="81" spans="1:11" s="9" customFormat="1" ht="10.5" customHeight="1">
      <c r="A81" s="117" t="s">
        <v>33</v>
      </c>
      <c r="B81" s="118"/>
      <c r="C81" s="102"/>
      <c r="D81" s="102"/>
      <c r="E81" s="102"/>
      <c r="F81" s="102"/>
      <c r="G81" s="102"/>
      <c r="H81" s="102"/>
      <c r="I81" s="102"/>
      <c r="J81" s="116"/>
      <c r="K81" s="13"/>
    </row>
    <row r="82" spans="1:11" s="9" customFormat="1" ht="10.5" customHeight="1">
      <c r="A82" s="117" t="s">
        <v>34</v>
      </c>
      <c r="B82" s="119"/>
      <c r="C82" s="102"/>
      <c r="D82" s="102"/>
      <c r="E82" s="97"/>
      <c r="F82" s="102"/>
      <c r="G82" s="102"/>
      <c r="H82" s="102"/>
      <c r="I82" s="102"/>
      <c r="J82" s="116"/>
      <c r="K82" s="13"/>
    </row>
    <row r="83" spans="1:11" s="9" customFormat="1" ht="10.5" customHeight="1">
      <c r="A83" s="145" t="s">
        <v>94</v>
      </c>
      <c r="B83" s="118"/>
      <c r="C83" s="102"/>
      <c r="D83" s="102"/>
      <c r="E83" s="102"/>
      <c r="F83" s="102"/>
      <c r="G83" s="102"/>
      <c r="H83" s="102"/>
      <c r="I83" s="102"/>
      <c r="J83" s="116"/>
      <c r="K83" s="13"/>
    </row>
    <row r="84" spans="1:10" ht="10.5" customHeight="1">
      <c r="A84" s="117" t="s">
        <v>35</v>
      </c>
      <c r="B84" s="118"/>
      <c r="C84" s="102"/>
      <c r="D84" s="102"/>
      <c r="E84" s="102"/>
      <c r="F84" s="97"/>
      <c r="G84" s="97"/>
      <c r="H84" s="97"/>
      <c r="I84" s="97"/>
      <c r="J84" s="79"/>
    </row>
    <row r="85" spans="1:10" ht="10.5" customHeight="1">
      <c r="A85" s="117" t="s">
        <v>40</v>
      </c>
      <c r="B85" s="120"/>
      <c r="C85" s="102"/>
      <c r="D85" s="102"/>
      <c r="E85" s="102"/>
      <c r="F85" s="97"/>
      <c r="G85" s="97"/>
      <c r="H85" s="97"/>
      <c r="I85" s="97"/>
      <c r="J85" s="79"/>
    </row>
    <row r="86" spans="1:10" ht="10.5" customHeight="1">
      <c r="A86" s="117" t="s">
        <v>36</v>
      </c>
      <c r="B86" s="120"/>
      <c r="C86" s="121"/>
      <c r="D86" s="97"/>
      <c r="E86" s="97"/>
      <c r="F86" s="97"/>
      <c r="G86" s="97"/>
      <c r="H86" s="97"/>
      <c r="I86" s="97"/>
      <c r="J86" s="79"/>
    </row>
    <row r="87" spans="1:11" s="5" customFormat="1" ht="10.5" customHeight="1">
      <c r="A87" s="117" t="s">
        <v>37</v>
      </c>
      <c r="B87" s="118"/>
      <c r="C87" s="121"/>
      <c r="D87" s="97"/>
      <c r="E87" s="97"/>
      <c r="F87" s="122"/>
      <c r="G87" s="122"/>
      <c r="H87" s="122"/>
      <c r="I87" s="122"/>
      <c r="J87" s="123"/>
      <c r="K87" s="28"/>
    </row>
    <row r="88" spans="1:11" s="29" customFormat="1" ht="10.5" customHeight="1">
      <c r="A88" s="117" t="s">
        <v>38</v>
      </c>
      <c r="B88" s="118"/>
      <c r="C88" s="121"/>
      <c r="D88" s="97"/>
      <c r="E88" s="97"/>
      <c r="F88" s="118"/>
      <c r="G88" s="118"/>
      <c r="H88" s="124"/>
      <c r="I88" s="124"/>
      <c r="J88" s="124"/>
      <c r="K88" s="30"/>
    </row>
    <row r="89" spans="1:10" ht="10.5" customHeight="1">
      <c r="A89" s="125"/>
      <c r="B89" s="125"/>
      <c r="C89" s="126"/>
      <c r="D89" s="125"/>
      <c r="E89" s="125"/>
      <c r="F89" s="125"/>
      <c r="G89" s="125"/>
      <c r="H89" s="125"/>
      <c r="I89" s="125"/>
      <c r="J89" s="127"/>
    </row>
    <row r="90" spans="1:10" ht="12.75">
      <c r="A90" s="178" t="s">
        <v>42</v>
      </c>
      <c r="B90" s="178"/>
      <c r="C90" s="178"/>
      <c r="D90" s="178"/>
      <c r="E90" s="178"/>
      <c r="F90" s="178"/>
      <c r="G90" s="178"/>
      <c r="H90" s="178"/>
      <c r="I90" s="178"/>
      <c r="J90" s="178"/>
    </row>
    <row r="91" spans="1:10" ht="12.75">
      <c r="A91" s="178" t="s">
        <v>43</v>
      </c>
      <c r="B91" s="178"/>
      <c r="C91" s="178"/>
      <c r="D91" s="178"/>
      <c r="E91" s="178"/>
      <c r="F91" s="178"/>
      <c r="G91" s="178"/>
      <c r="H91" s="178"/>
      <c r="I91" s="178"/>
      <c r="J91" s="178"/>
    </row>
    <row r="93" spans="1:11" ht="75" customHeight="1">
      <c r="A93" s="171" t="s">
        <v>130</v>
      </c>
      <c r="B93" s="171"/>
      <c r="C93" s="171"/>
      <c r="D93" s="171"/>
      <c r="E93" s="171"/>
      <c r="F93" s="171"/>
      <c r="G93" s="171"/>
      <c r="H93" s="171"/>
      <c r="I93" s="171"/>
      <c r="J93" s="171"/>
      <c r="K93" s="171"/>
    </row>
  </sheetData>
  <sheetProtection password="EF50" sheet="1"/>
  <mergeCells count="52">
    <mergeCell ref="C75:D75"/>
    <mergeCell ref="C76:D76"/>
    <mergeCell ref="C77:D77"/>
    <mergeCell ref="C74:D74"/>
    <mergeCell ref="C16:C17"/>
    <mergeCell ref="C10:C11"/>
    <mergeCell ref="C12:C13"/>
    <mergeCell ref="C14:C15"/>
    <mergeCell ref="C18:C19"/>
    <mergeCell ref="D10:D11"/>
    <mergeCell ref="A64:B64"/>
    <mergeCell ref="A68:B68"/>
    <mergeCell ref="A42:B42"/>
    <mergeCell ref="A58:B58"/>
    <mergeCell ref="D20:D21"/>
    <mergeCell ref="D22:D23"/>
    <mergeCell ref="D24:D25"/>
    <mergeCell ref="C20:C21"/>
    <mergeCell ref="C26:C27"/>
    <mergeCell ref="D30:D31"/>
    <mergeCell ref="D12:D13"/>
    <mergeCell ref="D14:D15"/>
    <mergeCell ref="D16:D17"/>
    <mergeCell ref="D18:D19"/>
    <mergeCell ref="J22:J23"/>
    <mergeCell ref="J24:J25"/>
    <mergeCell ref="C28:C29"/>
    <mergeCell ref="D26:D27"/>
    <mergeCell ref="D28:D29"/>
    <mergeCell ref="C22:C23"/>
    <mergeCell ref="C24:C25"/>
    <mergeCell ref="J28:J29"/>
    <mergeCell ref="A91:J91"/>
    <mergeCell ref="A90:J90"/>
    <mergeCell ref="C73:D73"/>
    <mergeCell ref="J10:J11"/>
    <mergeCell ref="J12:J13"/>
    <mergeCell ref="J14:J15"/>
    <mergeCell ref="J16:J17"/>
    <mergeCell ref="J18:J19"/>
    <mergeCell ref="J20:J21"/>
    <mergeCell ref="J26:J27"/>
    <mergeCell ref="F3:G3"/>
    <mergeCell ref="F4:G4"/>
    <mergeCell ref="F5:G5"/>
    <mergeCell ref="F6:G6"/>
    <mergeCell ref="A93:K93"/>
    <mergeCell ref="J30:J31"/>
    <mergeCell ref="J32:J33"/>
    <mergeCell ref="C32:C33"/>
    <mergeCell ref="C30:C31"/>
    <mergeCell ref="D32:D33"/>
  </mergeCells>
  <printOptions horizontalCentered="1"/>
  <pageMargins left="0.3937007874015748" right="0.3937007874015748" top="0.3937007874015748" bottom="0.15748031496062992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showGridLines="0" workbookViewId="0" topLeftCell="A16">
      <selection activeCell="A2" sqref="A2"/>
    </sheetView>
  </sheetViews>
  <sheetFormatPr defaultColWidth="9.140625" defaultRowHeight="12.75"/>
  <cols>
    <col min="1" max="1" width="44.57421875" style="10" customWidth="1"/>
    <col min="2" max="2" width="21.421875" style="10" bestFit="1" customWidth="1"/>
    <col min="3" max="3" width="6.8515625" style="11" customWidth="1"/>
    <col min="4" max="4" width="10.140625" style="10" customWidth="1"/>
    <col min="5" max="5" width="7.28125" style="10" customWidth="1"/>
    <col min="6" max="6" width="11.00390625" style="10" customWidth="1"/>
    <col min="7" max="7" width="9.7109375" style="10" customWidth="1"/>
    <col min="8" max="8" width="3.00390625" style="10" customWidth="1"/>
    <col min="9" max="9" width="6.57421875" style="17" customWidth="1"/>
    <col min="10" max="10" width="11.7109375" style="15" hidden="1" customWidth="1"/>
    <col min="11" max="13" width="9.140625" style="10" customWidth="1"/>
    <col min="14" max="14" width="9.140625" style="158" customWidth="1"/>
    <col min="15" max="16384" width="9.140625" style="10" customWidth="1"/>
  </cols>
  <sheetData>
    <row r="1" spans="1:14" s="5" customFormat="1" ht="24.75" customHeight="1" thickBot="1">
      <c r="A1" s="4" t="s">
        <v>185</v>
      </c>
      <c r="I1" s="12" t="s">
        <v>140</v>
      </c>
      <c r="J1" s="14"/>
      <c r="N1" s="157"/>
    </row>
    <row r="2" spans="1:14" s="5" customFormat="1" ht="16.5" customHeight="1" thickBot="1">
      <c r="A2" s="8" t="s">
        <v>3</v>
      </c>
      <c r="B2" s="36"/>
      <c r="C2" s="6"/>
      <c r="D2" s="6"/>
      <c r="F2" s="20" t="s">
        <v>30</v>
      </c>
      <c r="J2" s="14"/>
      <c r="N2" s="157"/>
    </row>
    <row r="3" spans="1:14" s="5" customFormat="1" ht="18" customHeight="1" thickBot="1">
      <c r="A3" s="8"/>
      <c r="B3" s="6" t="s">
        <v>4</v>
      </c>
      <c r="C3" s="6"/>
      <c r="D3" s="6"/>
      <c r="F3" s="47" t="s">
        <v>28</v>
      </c>
      <c r="G3" s="48"/>
      <c r="H3" s="49"/>
      <c r="I3" s="50"/>
      <c r="J3" s="72"/>
      <c r="N3" s="157"/>
    </row>
    <row r="4" spans="1:14" s="5" customFormat="1" ht="16.5" customHeight="1">
      <c r="A4" s="7" t="s">
        <v>5</v>
      </c>
      <c r="B4" s="37"/>
      <c r="C4" s="38"/>
      <c r="D4" s="39"/>
      <c r="F4" s="51" t="s">
        <v>17</v>
      </c>
      <c r="G4" s="52"/>
      <c r="H4" s="53"/>
      <c r="I4" s="54"/>
      <c r="J4" s="73"/>
      <c r="N4" s="157"/>
    </row>
    <row r="5" spans="1:14" s="5" customFormat="1" ht="16.5" customHeight="1">
      <c r="A5" s="7" t="s">
        <v>6</v>
      </c>
      <c r="B5" s="40"/>
      <c r="C5" s="41"/>
      <c r="D5" s="42"/>
      <c r="F5" s="51" t="s">
        <v>18</v>
      </c>
      <c r="G5" s="52" t="s">
        <v>19</v>
      </c>
      <c r="H5" s="53"/>
      <c r="I5" s="54"/>
      <c r="J5" s="73"/>
      <c r="N5" s="157"/>
    </row>
    <row r="6" spans="1:14" s="5" customFormat="1" ht="16.5" customHeight="1" thickBot="1">
      <c r="A6" s="7" t="s">
        <v>7</v>
      </c>
      <c r="B6" s="43"/>
      <c r="C6" s="44"/>
      <c r="D6" s="45"/>
      <c r="F6" s="55" t="s">
        <v>21</v>
      </c>
      <c r="G6" s="56"/>
      <c r="H6" s="57"/>
      <c r="I6" s="58"/>
      <c r="J6" s="73"/>
      <c r="N6" s="157"/>
    </row>
    <row r="7" spans="1:14" s="5" customFormat="1" ht="16.5" customHeight="1" thickBot="1">
      <c r="A7" s="7" t="s">
        <v>8</v>
      </c>
      <c r="B7" s="46" t="str">
        <f ca="1">YEAR(TODAY())&amp;"-"&amp;IF(LEN(MONTH(TODAY()))&gt;1,MONTH(TODAY()),"0"&amp;MONTH(TODAY()))&amp;"-"&amp;DAY(TODAY())</f>
        <v>2019-04-1</v>
      </c>
      <c r="C7" s="19"/>
      <c r="D7" s="6"/>
      <c r="J7" s="73"/>
      <c r="N7" s="157"/>
    </row>
    <row r="8" spans="1:9" ht="75" customHeight="1">
      <c r="A8" s="32" t="s">
        <v>29</v>
      </c>
      <c r="B8" s="1"/>
      <c r="C8" s="31"/>
      <c r="D8" s="33"/>
      <c r="E8" s="16"/>
      <c r="F8" s="16"/>
      <c r="G8" s="16"/>
      <c r="H8" s="16"/>
      <c r="I8" s="18" t="s">
        <v>14</v>
      </c>
    </row>
    <row r="9" spans="1:9" ht="12.75">
      <c r="A9" s="156"/>
      <c r="B9" s="76" t="s">
        <v>1</v>
      </c>
      <c r="C9" s="77" t="s">
        <v>2</v>
      </c>
      <c r="D9" s="76" t="s">
        <v>79</v>
      </c>
      <c r="E9" s="93"/>
      <c r="F9" s="93"/>
      <c r="G9" s="93"/>
      <c r="H9" s="93"/>
      <c r="I9" s="94"/>
    </row>
    <row r="10" spans="1:10" ht="22.5" customHeight="1">
      <c r="A10" s="87" t="s">
        <v>141</v>
      </c>
      <c r="B10" s="63" t="s">
        <v>151</v>
      </c>
      <c r="C10" s="64" t="s">
        <v>0</v>
      </c>
      <c r="D10" s="59"/>
      <c r="E10" s="95"/>
      <c r="F10" s="95"/>
      <c r="G10" s="95"/>
      <c r="H10" s="96"/>
      <c r="I10" s="88">
        <v>997.37</v>
      </c>
      <c r="J10" s="15">
        <f aca="true" t="shared" si="0" ref="J10:J24">D10*I10</f>
        <v>0</v>
      </c>
    </row>
    <row r="11" spans="1:10" ht="22.5" customHeight="1">
      <c r="A11" s="87" t="s">
        <v>142</v>
      </c>
      <c r="B11" s="63" t="s">
        <v>152</v>
      </c>
      <c r="C11" s="64" t="s">
        <v>0</v>
      </c>
      <c r="D11" s="59"/>
      <c r="E11" s="95"/>
      <c r="F11" s="95"/>
      <c r="G11" s="95"/>
      <c r="H11" s="96"/>
      <c r="I11" s="88">
        <v>1494.45</v>
      </c>
      <c r="J11" s="15">
        <f t="shared" si="0"/>
        <v>0</v>
      </c>
    </row>
    <row r="12" spans="1:10" ht="22.5" customHeight="1">
      <c r="A12" s="87" t="s">
        <v>143</v>
      </c>
      <c r="B12" s="63" t="s">
        <v>153</v>
      </c>
      <c r="C12" s="64" t="s">
        <v>0</v>
      </c>
      <c r="D12" s="59"/>
      <c r="E12" s="95"/>
      <c r="F12" s="95"/>
      <c r="G12" s="95"/>
      <c r="H12" s="96"/>
      <c r="I12" s="88">
        <v>1994.83</v>
      </c>
      <c r="J12" s="15">
        <f t="shared" si="0"/>
        <v>0</v>
      </c>
    </row>
    <row r="13" spans="1:10" ht="22.5" customHeight="1">
      <c r="A13" s="87" t="s">
        <v>175</v>
      </c>
      <c r="B13" s="63" t="s">
        <v>154</v>
      </c>
      <c r="C13" s="64" t="s">
        <v>0</v>
      </c>
      <c r="D13" s="59"/>
      <c r="E13" s="95"/>
      <c r="F13" s="95"/>
      <c r="G13" s="95"/>
      <c r="H13" s="96"/>
      <c r="I13" s="88">
        <v>477.99</v>
      </c>
      <c r="J13" s="15">
        <f t="shared" si="0"/>
        <v>0</v>
      </c>
    </row>
    <row r="14" spans="1:10" ht="22.5" customHeight="1">
      <c r="A14" s="87" t="s">
        <v>176</v>
      </c>
      <c r="B14" s="63" t="s">
        <v>155</v>
      </c>
      <c r="C14" s="64" t="s">
        <v>0</v>
      </c>
      <c r="D14" s="59"/>
      <c r="E14" s="95"/>
      <c r="F14" s="95"/>
      <c r="G14" s="95"/>
      <c r="H14" s="96"/>
      <c r="I14" s="88">
        <v>249.81</v>
      </c>
      <c r="J14" s="15">
        <f t="shared" si="0"/>
        <v>0</v>
      </c>
    </row>
    <row r="15" spans="1:10" ht="22.5" customHeight="1">
      <c r="A15" s="87" t="s">
        <v>144</v>
      </c>
      <c r="B15" s="63" t="s">
        <v>156</v>
      </c>
      <c r="C15" s="64" t="s">
        <v>166</v>
      </c>
      <c r="D15" s="59"/>
      <c r="E15" s="95"/>
      <c r="F15" s="95"/>
      <c r="G15" s="95"/>
      <c r="H15" s="96"/>
      <c r="I15" s="88">
        <v>411.33</v>
      </c>
      <c r="J15" s="15">
        <f t="shared" si="0"/>
        <v>0</v>
      </c>
    </row>
    <row r="16" spans="1:10" ht="22.5" customHeight="1">
      <c r="A16" s="87" t="s">
        <v>145</v>
      </c>
      <c r="B16" s="63" t="s">
        <v>157</v>
      </c>
      <c r="C16" s="64" t="s">
        <v>173</v>
      </c>
      <c r="D16" s="59"/>
      <c r="E16" s="95"/>
      <c r="F16" s="95"/>
      <c r="G16" s="95"/>
      <c r="H16" s="96"/>
      <c r="I16" s="88">
        <v>1315.35</v>
      </c>
      <c r="J16" s="15">
        <f t="shared" si="0"/>
        <v>0</v>
      </c>
    </row>
    <row r="17" spans="1:10" ht="22.5" customHeight="1">
      <c r="A17" s="87" t="s">
        <v>180</v>
      </c>
      <c r="B17" s="63" t="s">
        <v>165</v>
      </c>
      <c r="C17" s="64" t="s">
        <v>174</v>
      </c>
      <c r="D17" s="59"/>
      <c r="E17" s="95"/>
      <c r="F17" s="95"/>
      <c r="G17" s="95"/>
      <c r="H17" s="96"/>
      <c r="I17" s="88">
        <v>143.53</v>
      </c>
      <c r="J17" s="15">
        <f t="shared" si="0"/>
        <v>0</v>
      </c>
    </row>
    <row r="18" spans="1:10" ht="22.5" customHeight="1">
      <c r="A18" s="87" t="s">
        <v>146</v>
      </c>
      <c r="B18" s="63" t="s">
        <v>158</v>
      </c>
      <c r="C18" s="64" t="s">
        <v>167</v>
      </c>
      <c r="D18" s="59"/>
      <c r="E18" s="81"/>
      <c r="F18" s="81"/>
      <c r="G18" s="81"/>
      <c r="H18" s="81"/>
      <c r="I18" s="88">
        <v>42.07</v>
      </c>
      <c r="J18" s="15">
        <f t="shared" si="0"/>
        <v>0</v>
      </c>
    </row>
    <row r="19" spans="1:10" ht="22.5" customHeight="1">
      <c r="A19" s="87" t="s">
        <v>177</v>
      </c>
      <c r="B19" s="63" t="s">
        <v>159</v>
      </c>
      <c r="C19" s="64" t="s">
        <v>168</v>
      </c>
      <c r="D19" s="59"/>
      <c r="E19" s="95"/>
      <c r="F19" s="95"/>
      <c r="G19" s="95"/>
      <c r="H19" s="96"/>
      <c r="I19" s="88">
        <v>181.04</v>
      </c>
      <c r="J19" s="15">
        <f t="shared" si="0"/>
        <v>0</v>
      </c>
    </row>
    <row r="20" spans="1:10" ht="22.5" customHeight="1">
      <c r="A20" s="87" t="s">
        <v>178</v>
      </c>
      <c r="B20" s="63" t="s">
        <v>160</v>
      </c>
      <c r="C20" s="64" t="s">
        <v>169</v>
      </c>
      <c r="D20" s="59"/>
      <c r="E20" s="95"/>
      <c r="F20" s="95"/>
      <c r="G20" s="95"/>
      <c r="H20" s="96"/>
      <c r="I20" s="88">
        <v>228.1</v>
      </c>
      <c r="J20" s="15">
        <f t="shared" si="0"/>
        <v>0</v>
      </c>
    </row>
    <row r="21" spans="1:10" ht="22.5" customHeight="1">
      <c r="A21" s="87" t="s">
        <v>147</v>
      </c>
      <c r="B21" s="63" t="s">
        <v>161</v>
      </c>
      <c r="C21" s="64" t="s">
        <v>170</v>
      </c>
      <c r="D21" s="59"/>
      <c r="E21" s="95"/>
      <c r="F21" s="95"/>
      <c r="G21" s="95"/>
      <c r="H21" s="96"/>
      <c r="I21" s="88">
        <v>190.59</v>
      </c>
      <c r="J21" s="15">
        <f t="shared" si="0"/>
        <v>0</v>
      </c>
    </row>
    <row r="22" spans="1:10" ht="22.5" customHeight="1">
      <c r="A22" s="87" t="s">
        <v>148</v>
      </c>
      <c r="B22" s="63" t="s">
        <v>162</v>
      </c>
      <c r="C22" s="64" t="s">
        <v>171</v>
      </c>
      <c r="D22" s="59"/>
      <c r="E22" s="81"/>
      <c r="F22" s="81"/>
      <c r="G22" s="81"/>
      <c r="H22" s="81"/>
      <c r="I22" s="88">
        <v>29.31</v>
      </c>
      <c r="J22" s="15">
        <f t="shared" si="0"/>
        <v>0</v>
      </c>
    </row>
    <row r="23" spans="1:10" ht="22.5" customHeight="1">
      <c r="A23" s="89" t="s">
        <v>149</v>
      </c>
      <c r="B23" s="63" t="s">
        <v>163</v>
      </c>
      <c r="C23" s="64" t="s">
        <v>172</v>
      </c>
      <c r="D23" s="59"/>
      <c r="E23" s="90"/>
      <c r="F23" s="90"/>
      <c r="G23" s="90"/>
      <c r="H23" s="90"/>
      <c r="I23" s="88">
        <v>2.37</v>
      </c>
      <c r="J23" s="15">
        <f t="shared" si="0"/>
        <v>0</v>
      </c>
    </row>
    <row r="24" spans="1:10" ht="22.5" customHeight="1">
      <c r="A24" s="87" t="s">
        <v>150</v>
      </c>
      <c r="B24" s="63" t="s">
        <v>164</v>
      </c>
      <c r="C24" s="64" t="s">
        <v>168</v>
      </c>
      <c r="D24" s="59"/>
      <c r="E24" s="81"/>
      <c r="F24" s="81"/>
      <c r="G24" s="81"/>
      <c r="H24" s="81"/>
      <c r="I24" s="88">
        <v>36.16</v>
      </c>
      <c r="J24" s="15">
        <f t="shared" si="0"/>
        <v>0</v>
      </c>
    </row>
    <row r="25" spans="1:9" ht="12.75">
      <c r="A25" s="99"/>
      <c r="B25" s="74"/>
      <c r="C25" s="149"/>
      <c r="D25" s="155"/>
      <c r="E25" s="95"/>
      <c r="F25" s="95"/>
      <c r="G25" s="95"/>
      <c r="H25" s="96"/>
      <c r="I25" s="94"/>
    </row>
    <row r="26" spans="1:14" s="9" customFormat="1" ht="12.75" thickBot="1">
      <c r="A26" s="99" t="s">
        <v>179</v>
      </c>
      <c r="B26" s="74"/>
      <c r="C26" s="100"/>
      <c r="D26" s="101"/>
      <c r="E26" s="102"/>
      <c r="J26" s="3"/>
      <c r="N26" s="159"/>
    </row>
    <row r="27" spans="1:14" s="9" customFormat="1" ht="12.75" thickTop="1">
      <c r="A27" s="99"/>
      <c r="B27" s="103" t="s">
        <v>13</v>
      </c>
      <c r="C27" s="104"/>
      <c r="D27" s="105"/>
      <c r="E27" s="102"/>
      <c r="F27" s="141"/>
      <c r="G27" s="142"/>
      <c r="H27" s="143"/>
      <c r="I27" s="144"/>
      <c r="J27" s="3"/>
      <c r="N27" s="159"/>
    </row>
    <row r="28" spans="1:14" s="9" customFormat="1" ht="12.75" customHeight="1">
      <c r="A28" s="102"/>
      <c r="B28" s="106" t="s">
        <v>9</v>
      </c>
      <c r="C28" s="179">
        <f>SUM(J9:J24)</f>
        <v>0</v>
      </c>
      <c r="D28" s="180"/>
      <c r="E28" s="102"/>
      <c r="F28" s="133"/>
      <c r="G28" s="61"/>
      <c r="H28" s="61"/>
      <c r="I28" s="134"/>
      <c r="J28" s="3"/>
      <c r="N28" s="159"/>
    </row>
    <row r="29" spans="1:14" s="9" customFormat="1" ht="12">
      <c r="A29" s="99" t="s">
        <v>39</v>
      </c>
      <c r="B29" s="107" t="s">
        <v>86</v>
      </c>
      <c r="C29" s="187">
        <v>0</v>
      </c>
      <c r="D29" s="188"/>
      <c r="E29" s="102"/>
      <c r="F29" s="135"/>
      <c r="G29" s="136"/>
      <c r="H29" s="136"/>
      <c r="I29" s="137"/>
      <c r="J29" s="3"/>
      <c r="N29" s="159"/>
    </row>
    <row r="30" spans="1:14" s="9" customFormat="1" ht="12">
      <c r="A30" s="102"/>
      <c r="B30" s="108" t="s">
        <v>15</v>
      </c>
      <c r="C30" s="183">
        <f>C28-(C28*C29)</f>
        <v>0</v>
      </c>
      <c r="D30" s="184"/>
      <c r="E30" s="102"/>
      <c r="F30" s="135"/>
      <c r="G30" s="136"/>
      <c r="H30" s="61"/>
      <c r="I30" s="69"/>
      <c r="J30" s="3"/>
      <c r="N30" s="159"/>
    </row>
    <row r="31" spans="1:14" s="9" customFormat="1" ht="12">
      <c r="A31" s="102"/>
      <c r="B31" s="106" t="s">
        <v>10</v>
      </c>
      <c r="C31" s="179">
        <f>C30*0.23</f>
        <v>0</v>
      </c>
      <c r="D31" s="180"/>
      <c r="E31" s="102"/>
      <c r="F31" s="135"/>
      <c r="G31" s="136"/>
      <c r="H31" s="61"/>
      <c r="I31" s="69"/>
      <c r="J31" s="3"/>
      <c r="N31" s="159"/>
    </row>
    <row r="32" spans="2:14" s="9" customFormat="1" ht="13.5" customHeight="1" thickBot="1">
      <c r="B32" s="109" t="s">
        <v>12</v>
      </c>
      <c r="C32" s="185">
        <f>C30+C31</f>
        <v>0</v>
      </c>
      <c r="D32" s="186"/>
      <c r="E32" s="102"/>
      <c r="F32" s="138"/>
      <c r="G32" s="139"/>
      <c r="H32" s="70"/>
      <c r="I32" s="71"/>
      <c r="J32" s="3"/>
      <c r="N32" s="159"/>
    </row>
    <row r="33" spans="1:14" s="2" customFormat="1" ht="10.5" thickTop="1">
      <c r="A33" s="99"/>
      <c r="B33" s="99"/>
      <c r="C33" s="99"/>
      <c r="D33" s="99"/>
      <c r="E33" s="99"/>
      <c r="F33" s="111"/>
      <c r="G33" s="111" t="s">
        <v>41</v>
      </c>
      <c r="H33" s="111"/>
      <c r="I33" s="112"/>
      <c r="J33" s="1"/>
      <c r="N33" s="160"/>
    </row>
    <row r="34" spans="1:14" s="2" customFormat="1" ht="9.75">
      <c r="A34" s="99"/>
      <c r="B34" s="99"/>
      <c r="C34" s="99"/>
      <c r="D34" s="99"/>
      <c r="E34" s="99"/>
      <c r="F34" s="111"/>
      <c r="G34" s="111"/>
      <c r="H34" s="111"/>
      <c r="I34" s="112"/>
      <c r="J34" s="1"/>
      <c r="N34" s="160"/>
    </row>
    <row r="35" spans="1:14" s="2" customFormat="1" ht="9.75">
      <c r="A35" s="99"/>
      <c r="B35" s="99"/>
      <c r="C35" s="99"/>
      <c r="D35" s="99"/>
      <c r="E35" s="99"/>
      <c r="F35" s="111"/>
      <c r="G35" s="111"/>
      <c r="H35" s="111"/>
      <c r="I35" s="112"/>
      <c r="J35" s="1"/>
      <c r="N35" s="160"/>
    </row>
    <row r="36" spans="1:14" s="2" customFormat="1" ht="9.75">
      <c r="A36" s="99"/>
      <c r="B36" s="99"/>
      <c r="C36" s="99"/>
      <c r="D36" s="99"/>
      <c r="E36" s="99"/>
      <c r="F36" s="111"/>
      <c r="G36" s="111"/>
      <c r="H36" s="111"/>
      <c r="I36" s="112"/>
      <c r="J36" s="1"/>
      <c r="N36" s="160"/>
    </row>
    <row r="37" spans="1:14" s="9" customFormat="1" ht="10.5" customHeight="1">
      <c r="A37" s="113" t="s">
        <v>32</v>
      </c>
      <c r="B37" s="114"/>
      <c r="C37" s="114"/>
      <c r="D37" s="114"/>
      <c r="E37" s="114"/>
      <c r="F37" s="115"/>
      <c r="G37" s="111"/>
      <c r="H37" s="111"/>
      <c r="I37" s="116"/>
      <c r="J37" s="13"/>
      <c r="N37" s="159"/>
    </row>
    <row r="38" spans="1:14" s="9" customFormat="1" ht="10.5" customHeight="1">
      <c r="A38" s="117" t="s">
        <v>33</v>
      </c>
      <c r="B38" s="118"/>
      <c r="C38" s="102"/>
      <c r="D38" s="102"/>
      <c r="E38" s="102"/>
      <c r="F38" s="102"/>
      <c r="G38" s="102"/>
      <c r="H38" s="102"/>
      <c r="I38" s="116"/>
      <c r="J38" s="13"/>
      <c r="N38" s="159"/>
    </row>
    <row r="39" spans="1:14" s="9" customFormat="1" ht="10.5" customHeight="1">
      <c r="A39" s="117" t="s">
        <v>34</v>
      </c>
      <c r="B39" s="119"/>
      <c r="C39" s="102"/>
      <c r="D39" s="102"/>
      <c r="E39" s="97"/>
      <c r="F39" s="102"/>
      <c r="G39" s="102"/>
      <c r="H39" s="102"/>
      <c r="I39" s="116"/>
      <c r="J39" s="13"/>
      <c r="N39" s="159"/>
    </row>
    <row r="40" spans="1:14" s="9" customFormat="1" ht="10.5" customHeight="1">
      <c r="A40" s="145" t="s">
        <v>94</v>
      </c>
      <c r="B40" s="118"/>
      <c r="C40" s="102"/>
      <c r="D40" s="102"/>
      <c r="E40" s="102"/>
      <c r="F40" s="102"/>
      <c r="G40" s="102"/>
      <c r="H40" s="102"/>
      <c r="I40" s="116"/>
      <c r="J40" s="13"/>
      <c r="N40" s="159"/>
    </row>
    <row r="41" spans="1:9" ht="10.5" customHeight="1">
      <c r="A41" s="117" t="s">
        <v>35</v>
      </c>
      <c r="B41" s="118"/>
      <c r="C41" s="102"/>
      <c r="D41" s="102"/>
      <c r="E41" s="102"/>
      <c r="F41" s="97"/>
      <c r="G41" s="97"/>
      <c r="H41" s="97"/>
      <c r="I41" s="79"/>
    </row>
    <row r="42" spans="1:9" ht="10.5" customHeight="1">
      <c r="A42" s="117" t="s">
        <v>40</v>
      </c>
      <c r="B42" s="120"/>
      <c r="C42" s="102"/>
      <c r="D42" s="102"/>
      <c r="E42" s="102"/>
      <c r="F42" s="97"/>
      <c r="G42" s="97"/>
      <c r="H42" s="97"/>
      <c r="I42" s="79"/>
    </row>
    <row r="43" spans="1:9" ht="10.5" customHeight="1">
      <c r="A43" s="117" t="s">
        <v>36</v>
      </c>
      <c r="B43" s="120"/>
      <c r="C43" s="121"/>
      <c r="D43" s="97"/>
      <c r="E43" s="97"/>
      <c r="F43" s="97"/>
      <c r="G43" s="97"/>
      <c r="H43" s="97"/>
      <c r="I43" s="79"/>
    </row>
    <row r="44" spans="1:14" s="5" customFormat="1" ht="10.5" customHeight="1">
      <c r="A44" s="117" t="s">
        <v>37</v>
      </c>
      <c r="B44" s="118"/>
      <c r="C44" s="121"/>
      <c r="D44" s="97"/>
      <c r="E44" s="97"/>
      <c r="F44" s="122"/>
      <c r="G44" s="122"/>
      <c r="H44" s="122"/>
      <c r="I44" s="123"/>
      <c r="J44" s="28"/>
      <c r="N44" s="157"/>
    </row>
    <row r="45" spans="1:14" s="29" customFormat="1" ht="10.5" customHeight="1">
      <c r="A45" s="117" t="s">
        <v>38</v>
      </c>
      <c r="B45" s="118"/>
      <c r="C45" s="121"/>
      <c r="D45" s="97"/>
      <c r="E45" s="97"/>
      <c r="F45" s="118"/>
      <c r="G45" s="124"/>
      <c r="H45" s="124"/>
      <c r="I45" s="124"/>
      <c r="J45" s="30"/>
      <c r="N45" s="161"/>
    </row>
    <row r="46" spans="1:9" ht="10.5" customHeight="1">
      <c r="A46" s="125"/>
      <c r="B46" s="125"/>
      <c r="C46" s="126"/>
      <c r="D46" s="125"/>
      <c r="E46" s="125"/>
      <c r="F46" s="125"/>
      <c r="G46" s="125"/>
      <c r="H46" s="125"/>
      <c r="I46" s="127"/>
    </row>
    <row r="47" spans="1:9" ht="12.75">
      <c r="A47" s="178" t="s">
        <v>42</v>
      </c>
      <c r="B47" s="178"/>
      <c r="C47" s="178"/>
      <c r="D47" s="178"/>
      <c r="E47" s="178"/>
      <c r="F47" s="178"/>
      <c r="G47" s="178"/>
      <c r="H47" s="178"/>
      <c r="I47" s="178"/>
    </row>
    <row r="48" spans="1:9" ht="12.75">
      <c r="A48" s="178" t="s">
        <v>43</v>
      </c>
      <c r="B48" s="178"/>
      <c r="C48" s="178"/>
      <c r="D48" s="178"/>
      <c r="E48" s="178"/>
      <c r="F48" s="178"/>
      <c r="G48" s="178"/>
      <c r="H48" s="178"/>
      <c r="I48" s="178"/>
    </row>
    <row r="50" spans="1:10" ht="75" customHeight="1">
      <c r="A50" s="171" t="s">
        <v>130</v>
      </c>
      <c r="B50" s="171"/>
      <c r="C50" s="171"/>
      <c r="D50" s="171"/>
      <c r="E50" s="171"/>
      <c r="F50" s="171"/>
      <c r="G50" s="171"/>
      <c r="H50" s="171"/>
      <c r="I50" s="171"/>
      <c r="J50" s="171"/>
    </row>
  </sheetData>
  <sheetProtection password="EF50" sheet="1"/>
  <mergeCells count="8">
    <mergeCell ref="A48:I48"/>
    <mergeCell ref="A50:J50"/>
    <mergeCell ref="C28:D28"/>
    <mergeCell ref="C29:D29"/>
    <mergeCell ref="C30:D30"/>
    <mergeCell ref="C31:D31"/>
    <mergeCell ref="C32:D32"/>
    <mergeCell ref="A47:I47"/>
  </mergeCells>
  <printOptions horizontalCentered="1"/>
  <pageMargins left="0.3937007874015748" right="0.3937007874015748" top="0.3937007874015748" bottom="0.15748031496062992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30">
      <selection activeCell="H56" sqref="H56"/>
    </sheetView>
  </sheetViews>
  <sheetFormatPr defaultColWidth="9.140625" defaultRowHeight="12.75"/>
  <cols>
    <col min="1" max="1" width="23.8515625" style="24" customWidth="1"/>
    <col min="2" max="2" width="15.28125" style="24" bestFit="1" customWidth="1"/>
    <col min="3" max="3" width="4.140625" style="24" bestFit="1" customWidth="1"/>
    <col min="4" max="4" width="22.140625" style="24" bestFit="1" customWidth="1"/>
    <col min="5" max="5" width="9.00390625" style="24" bestFit="1" customWidth="1"/>
    <col min="6" max="6" width="14.140625" style="24" bestFit="1" customWidth="1"/>
    <col min="7" max="7" width="14.140625" style="68" bestFit="1" customWidth="1"/>
    <col min="8" max="8" width="14.140625" style="24" bestFit="1" customWidth="1"/>
    <col min="9" max="9" width="27.28125" style="24" customWidth="1"/>
    <col min="10" max="10" width="6.00390625" style="24" bestFit="1" customWidth="1"/>
    <col min="11" max="14" width="9.140625" style="24" customWidth="1"/>
    <col min="15" max="15" width="14.7109375" style="24" bestFit="1" customWidth="1"/>
    <col min="16" max="16384" width="9.140625" style="24" customWidth="1"/>
  </cols>
  <sheetData>
    <row r="1" spans="1:10" s="23" customFormat="1" ht="14.25" customHeight="1">
      <c r="A1" s="21" t="s">
        <v>20</v>
      </c>
      <c r="B1" s="22" t="s">
        <v>16</v>
      </c>
      <c r="C1" s="22" t="s">
        <v>21</v>
      </c>
      <c r="D1" s="22" t="s">
        <v>22</v>
      </c>
      <c r="E1" s="22" t="s">
        <v>18</v>
      </c>
      <c r="F1" s="22" t="s">
        <v>23</v>
      </c>
      <c r="G1" s="65" t="s">
        <v>24</v>
      </c>
      <c r="H1" s="22" t="s">
        <v>25</v>
      </c>
      <c r="I1" s="22" t="s">
        <v>26</v>
      </c>
      <c r="J1" s="22" t="s">
        <v>27</v>
      </c>
    </row>
    <row r="2" spans="1:10" ht="12" customHeight="1">
      <c r="A2" s="24" t="str">
        <f>SUBSTITUTE('DACHY PŁASKIE'!B10,"_",'DACHY PŁASKIE'!$D$9,1)</f>
        <v>DPBOB-A-SET1</v>
      </c>
      <c r="B2" s="25">
        <f>'DACHY PŁASKIE'!$H$3</f>
        <v>0</v>
      </c>
      <c r="C2" s="25">
        <f>'DACHY PŁASKIE'!$H$6</f>
        <v>0</v>
      </c>
      <c r="D2" s="25">
        <f>'DACHY PŁASKIE'!$H$4</f>
        <v>0</v>
      </c>
      <c r="E2" s="25" t="str">
        <f>'DACHY PŁASKIE'!$H$5</f>
        <v>SHO</v>
      </c>
      <c r="F2" s="25">
        <f>'DACHY PŁASKIE'!$B$2</f>
        <v>0</v>
      </c>
      <c r="G2" s="66" t="str">
        <f>'DACHY PŁASKIE'!$B$7</f>
        <v>2019-04-1</v>
      </c>
      <c r="H2" s="25">
        <f>'DACHY PŁASKIE'!$H$3</f>
        <v>0</v>
      </c>
      <c r="I2" s="25" t="str">
        <f>SUBSTITUTE(SUBSTITUTE(SUBSTITUTE(SUBSTITUTE(SUBSTITUTE(SUBSTITUTE(SUBSTITUTE(A2,"RS135","RS130",1),"SS090","SS087",1),"RO135","RO130",1),"OP090","OP087",1),"RS120","RS110",1),"RO120","RO110",1),"SO090","SO087",1)</f>
        <v>DPBOB-A-SET1</v>
      </c>
      <c r="J2" s="34">
        <f>'DACHY PŁASKIE'!D10</f>
        <v>0</v>
      </c>
    </row>
    <row r="3" spans="1:10" s="23" customFormat="1" ht="12" customHeight="1">
      <c r="A3" s="24" t="str">
        <f>SUBSTITUTE('DACHY PŁASKIE'!B12,"_",'DACHY PŁASKIE'!$D$9,1)</f>
        <v>DPBOB-A-SET2</v>
      </c>
      <c r="B3" s="25">
        <f>'DACHY PŁASKIE'!$H$3</f>
        <v>0</v>
      </c>
      <c r="C3" s="25">
        <f>'DACHY PŁASKIE'!$H$6</f>
        <v>0</v>
      </c>
      <c r="D3" s="25">
        <f>'DACHY PŁASKIE'!$H$4</f>
        <v>0</v>
      </c>
      <c r="E3" s="25" t="str">
        <f>'DACHY PŁASKIE'!$H$5</f>
        <v>SHO</v>
      </c>
      <c r="F3" s="25">
        <f>'DACHY PŁASKIE'!$B$2</f>
        <v>0</v>
      </c>
      <c r="G3" s="66" t="str">
        <f>'DACHY PŁASKIE'!$B$7</f>
        <v>2019-04-1</v>
      </c>
      <c r="H3" s="25">
        <f>'DACHY PŁASKIE'!$H$3</f>
        <v>0</v>
      </c>
      <c r="I3" s="25" t="str">
        <f aca="true" t="shared" si="0" ref="I3:I40">SUBSTITUTE(SUBSTITUTE(SUBSTITUTE(SUBSTITUTE(SUBSTITUTE(SUBSTITUTE(SUBSTITUTE(A3,"RS135","RS130",1),"SS090","SS087",1),"RO135","RO130",1),"OP090","OP087",1),"RS120","RS110",1),"RO120","RO110",1),"SO090","SO087",1)</f>
        <v>DPBOB-A-SET2</v>
      </c>
      <c r="J3" s="34">
        <f>'DACHY PŁASKIE'!D12</f>
        <v>0</v>
      </c>
    </row>
    <row r="4" spans="1:10" s="23" customFormat="1" ht="12" customHeight="1">
      <c r="A4" s="24" t="str">
        <f>SUBSTITUTE('DACHY PŁASKIE'!B14,"_",'DACHY PŁASKIE'!$D$9,1)</f>
        <v>DPBOB-A-SET3</v>
      </c>
      <c r="B4" s="25">
        <f>'DACHY PŁASKIE'!$H$3</f>
        <v>0</v>
      </c>
      <c r="C4" s="25">
        <f>'DACHY PŁASKIE'!$H$6</f>
        <v>0</v>
      </c>
      <c r="D4" s="25">
        <f>'DACHY PŁASKIE'!$H$4</f>
        <v>0</v>
      </c>
      <c r="E4" s="25" t="str">
        <f>'DACHY PŁASKIE'!$H$5</f>
        <v>SHO</v>
      </c>
      <c r="F4" s="25">
        <f>'DACHY PŁASKIE'!$B$2</f>
        <v>0</v>
      </c>
      <c r="G4" s="66" t="str">
        <f>'DACHY PŁASKIE'!$B$7</f>
        <v>2019-04-1</v>
      </c>
      <c r="H4" s="25">
        <f>'DACHY PŁASKIE'!$H$3</f>
        <v>0</v>
      </c>
      <c r="I4" s="25" t="str">
        <f t="shared" si="0"/>
        <v>DPBOB-A-SET3</v>
      </c>
      <c r="J4" s="34">
        <f>'DACHY PŁASKIE'!D14</f>
        <v>0</v>
      </c>
    </row>
    <row r="5" spans="1:10" s="23" customFormat="1" ht="12" customHeight="1">
      <c r="A5" s="24" t="str">
        <f>SUBSTITUTE('DACHY PŁASKIE'!B16,"_",'DACHY PŁASKIE'!$D$9,1)</f>
        <v>DPBOB-B-SET4</v>
      </c>
      <c r="B5" s="25">
        <f>'DACHY PŁASKIE'!$H$3</f>
        <v>0</v>
      </c>
      <c r="C5" s="25">
        <f>'DACHY PŁASKIE'!$H$6</f>
        <v>0</v>
      </c>
      <c r="D5" s="25">
        <f>'DACHY PŁASKIE'!$H$4</f>
        <v>0</v>
      </c>
      <c r="E5" s="25" t="str">
        <f>'DACHY PŁASKIE'!$H$5</f>
        <v>SHO</v>
      </c>
      <c r="F5" s="25">
        <f>'DACHY PŁASKIE'!$B$2</f>
        <v>0</v>
      </c>
      <c r="G5" s="66" t="str">
        <f>'DACHY PŁASKIE'!$B$7</f>
        <v>2019-04-1</v>
      </c>
      <c r="H5" s="25">
        <f>'DACHY PŁASKIE'!$H$3</f>
        <v>0</v>
      </c>
      <c r="I5" s="25" t="str">
        <f t="shared" si="0"/>
        <v>DPBOB-B-SET4</v>
      </c>
      <c r="J5" s="34">
        <f>'DACHY PŁASKIE'!D16</f>
        <v>0</v>
      </c>
    </row>
    <row r="6" spans="1:10" s="23" customFormat="1" ht="12" customHeight="1">
      <c r="A6" s="24" t="str">
        <f>SUBSTITUTE('DACHY PŁASKIE'!B18,"_",'DACHY PŁASKIE'!$D$9,1)</f>
        <v>DPBOB-B-SET5</v>
      </c>
      <c r="B6" s="25">
        <f>'DACHY PŁASKIE'!$H$3</f>
        <v>0</v>
      </c>
      <c r="C6" s="25">
        <f>'DACHY PŁASKIE'!$H$6</f>
        <v>0</v>
      </c>
      <c r="D6" s="25">
        <f>'DACHY PŁASKIE'!$H$4</f>
        <v>0</v>
      </c>
      <c r="E6" s="25" t="str">
        <f>'DACHY PŁASKIE'!$H$5</f>
        <v>SHO</v>
      </c>
      <c r="F6" s="25">
        <f>'DACHY PŁASKIE'!$B$2</f>
        <v>0</v>
      </c>
      <c r="G6" s="66" t="str">
        <f>'DACHY PŁASKIE'!$B$7</f>
        <v>2019-04-1</v>
      </c>
      <c r="H6" s="25">
        <f>'DACHY PŁASKIE'!$H$3</f>
        <v>0</v>
      </c>
      <c r="I6" s="25" t="str">
        <f t="shared" si="0"/>
        <v>DPBOB-B-SET5</v>
      </c>
      <c r="J6" s="34">
        <f>'DACHY PŁASKIE'!D18</f>
        <v>0</v>
      </c>
    </row>
    <row r="7" spans="1:10" s="23" customFormat="1" ht="12" customHeight="1">
      <c r="A7" s="24" t="str">
        <f>SUBSTITUTE('DACHY PŁASKIE'!B20,"_",'DACHY PŁASKIE'!$D$9,1)</f>
        <v>DPBOB-B-SET6</v>
      </c>
      <c r="B7" s="25">
        <f>'DACHY PŁASKIE'!$H$3</f>
        <v>0</v>
      </c>
      <c r="C7" s="25">
        <f>'DACHY PŁASKIE'!$H$6</f>
        <v>0</v>
      </c>
      <c r="D7" s="25">
        <f>'DACHY PŁASKIE'!$H$4</f>
        <v>0</v>
      </c>
      <c r="E7" s="25" t="str">
        <f>'DACHY PŁASKIE'!$H$5</f>
        <v>SHO</v>
      </c>
      <c r="F7" s="25">
        <f>'DACHY PŁASKIE'!$B$2</f>
        <v>0</v>
      </c>
      <c r="G7" s="66" t="str">
        <f>'DACHY PŁASKIE'!$B$7</f>
        <v>2019-04-1</v>
      </c>
      <c r="H7" s="25">
        <f>'DACHY PŁASKIE'!$H$3</f>
        <v>0</v>
      </c>
      <c r="I7" s="25" t="str">
        <f t="shared" si="0"/>
        <v>DPBOB-B-SET6</v>
      </c>
      <c r="J7" s="34">
        <f>'DACHY PŁASKIE'!D20</f>
        <v>0</v>
      </c>
    </row>
    <row r="8" spans="1:10" s="23" customFormat="1" ht="12" customHeight="1">
      <c r="A8" s="24" t="str">
        <f>SUBSTITUTE('DACHY PŁASKIE'!B22,"_",'DACHY PŁASKIE'!$D$9,1)</f>
        <v>DPS2B-A-SET1</v>
      </c>
      <c r="B8" s="25">
        <f>'DACHY PŁASKIE'!$H$3</f>
        <v>0</v>
      </c>
      <c r="C8" s="25">
        <f>'DACHY PŁASKIE'!$H$6</f>
        <v>0</v>
      </c>
      <c r="D8" s="25">
        <f>'DACHY PŁASKIE'!$H$4</f>
        <v>0</v>
      </c>
      <c r="E8" s="25" t="str">
        <f>'DACHY PŁASKIE'!$H$5</f>
        <v>SHO</v>
      </c>
      <c r="F8" s="25">
        <f>'DACHY PŁASKIE'!$B$2</f>
        <v>0</v>
      </c>
      <c r="G8" s="66" t="str">
        <f>'DACHY PŁASKIE'!$B$7</f>
        <v>2019-04-1</v>
      </c>
      <c r="H8" s="25">
        <f>'DACHY PŁASKIE'!$H$3</f>
        <v>0</v>
      </c>
      <c r="I8" s="25" t="str">
        <f t="shared" si="0"/>
        <v>DPS2B-A-SET1</v>
      </c>
      <c r="J8" s="34">
        <f>'DACHY PŁASKIE'!D22</f>
        <v>0</v>
      </c>
    </row>
    <row r="9" spans="1:10" s="23" customFormat="1" ht="12" customHeight="1">
      <c r="A9" s="24" t="str">
        <f>SUBSTITUTE('DACHY PŁASKIE'!B24,"_",'DACHY PŁASKIE'!$D$9,1)</f>
        <v>DPS2B-A-SET2</v>
      </c>
      <c r="B9" s="25">
        <f>'DACHY PŁASKIE'!$H$3</f>
        <v>0</v>
      </c>
      <c r="C9" s="25">
        <f>'DACHY PŁASKIE'!$H$6</f>
        <v>0</v>
      </c>
      <c r="D9" s="25">
        <f>'DACHY PŁASKIE'!$H$4</f>
        <v>0</v>
      </c>
      <c r="E9" s="25" t="str">
        <f>'DACHY PŁASKIE'!$H$5</f>
        <v>SHO</v>
      </c>
      <c r="F9" s="25">
        <f>'DACHY PŁASKIE'!$B$2</f>
        <v>0</v>
      </c>
      <c r="G9" s="66" t="str">
        <f>'DACHY PŁASKIE'!$B$7</f>
        <v>2019-04-1</v>
      </c>
      <c r="H9" s="25">
        <f>'DACHY PŁASKIE'!$H$3</f>
        <v>0</v>
      </c>
      <c r="I9" s="25" t="str">
        <f t="shared" si="0"/>
        <v>DPS2B-A-SET2</v>
      </c>
      <c r="J9" s="34">
        <f>'DACHY PŁASKIE'!D24</f>
        <v>0</v>
      </c>
    </row>
    <row r="10" spans="1:10" s="23" customFormat="1" ht="12" customHeight="1">
      <c r="A10" s="24" t="str">
        <f>SUBSTITUTE('DACHY PŁASKIE'!B26,"_",'DACHY PŁASKIE'!$D$9,1)</f>
        <v>DPS2B-A-SET3</v>
      </c>
      <c r="B10" s="25">
        <f>'DACHY PŁASKIE'!$H$3</f>
        <v>0</v>
      </c>
      <c r="C10" s="25">
        <f>'DACHY PŁASKIE'!$H$6</f>
        <v>0</v>
      </c>
      <c r="D10" s="25">
        <f>'DACHY PŁASKIE'!$H$4</f>
        <v>0</v>
      </c>
      <c r="E10" s="25" t="str">
        <f>'DACHY PŁASKIE'!$H$5</f>
        <v>SHO</v>
      </c>
      <c r="F10" s="25">
        <f>'DACHY PŁASKIE'!$B$2</f>
        <v>0</v>
      </c>
      <c r="G10" s="66" t="str">
        <f>'DACHY PŁASKIE'!$B$7</f>
        <v>2019-04-1</v>
      </c>
      <c r="H10" s="25">
        <f>'DACHY PŁASKIE'!$H$3</f>
        <v>0</v>
      </c>
      <c r="I10" s="25" t="str">
        <f t="shared" si="0"/>
        <v>DPS2B-A-SET3</v>
      </c>
      <c r="J10" s="34">
        <f>'DACHY PŁASKIE'!D26</f>
        <v>0</v>
      </c>
    </row>
    <row r="11" spans="1:10" s="23" customFormat="1" ht="12" customHeight="1">
      <c r="A11" s="24" t="str">
        <f>SUBSTITUTE('DACHY PŁASKIE'!B28,"_",'DACHY PŁASKIE'!$D$9,1)</f>
        <v>DPS2B-B-SET4</v>
      </c>
      <c r="B11" s="25">
        <f>'DACHY PŁASKIE'!$H$3</f>
        <v>0</v>
      </c>
      <c r="C11" s="25">
        <f>'DACHY PŁASKIE'!$H$6</f>
        <v>0</v>
      </c>
      <c r="D11" s="25">
        <f>'DACHY PŁASKIE'!$H$4</f>
        <v>0</v>
      </c>
      <c r="E11" s="25" t="str">
        <f>'DACHY PŁASKIE'!$H$5</f>
        <v>SHO</v>
      </c>
      <c r="F11" s="25">
        <f>'DACHY PŁASKIE'!$B$2</f>
        <v>0</v>
      </c>
      <c r="G11" s="66" t="str">
        <f>'DACHY PŁASKIE'!$B$7</f>
        <v>2019-04-1</v>
      </c>
      <c r="H11" s="25">
        <f>'DACHY PŁASKIE'!$H$3</f>
        <v>0</v>
      </c>
      <c r="I11" s="25" t="str">
        <f t="shared" si="0"/>
        <v>DPS2B-B-SET4</v>
      </c>
      <c r="J11" s="34">
        <f>'DACHY PŁASKIE'!D28</f>
        <v>0</v>
      </c>
    </row>
    <row r="12" spans="1:10" ht="12" customHeight="1">
      <c r="A12" s="24" t="str">
        <f>SUBSTITUTE('DACHY PŁASKIE'!B30,"_",'DACHY PŁASKIE'!$D$9,1)</f>
        <v>DPS2B-B-SET5</v>
      </c>
      <c r="B12" s="25">
        <f>'DACHY PŁASKIE'!$H$3</f>
        <v>0</v>
      </c>
      <c r="C12" s="25">
        <f>'DACHY PŁASKIE'!$H$6</f>
        <v>0</v>
      </c>
      <c r="D12" s="25">
        <f>'DACHY PŁASKIE'!$H$4</f>
        <v>0</v>
      </c>
      <c r="E12" s="25" t="str">
        <f>'DACHY PŁASKIE'!$H$5</f>
        <v>SHO</v>
      </c>
      <c r="F12" s="25">
        <f>'DACHY PŁASKIE'!$B$2</f>
        <v>0</v>
      </c>
      <c r="G12" s="66" t="str">
        <f>'DACHY PŁASKIE'!$B$7</f>
        <v>2019-04-1</v>
      </c>
      <c r="H12" s="25">
        <f>'DACHY PŁASKIE'!$H$3</f>
        <v>0</v>
      </c>
      <c r="I12" s="25" t="str">
        <f t="shared" si="0"/>
        <v>DPS2B-B-SET5</v>
      </c>
      <c r="J12" s="34">
        <f>'DACHY PŁASKIE'!D30</f>
        <v>0</v>
      </c>
    </row>
    <row r="13" spans="1:10" ht="12" customHeight="1">
      <c r="A13" s="24" t="str">
        <f>SUBSTITUTE('DACHY PŁASKIE'!B32,"_",'DACHY PŁASKIE'!$D$9,1)</f>
        <v>DPS2B-B-SET6</v>
      </c>
      <c r="B13" s="25">
        <f>'DACHY PŁASKIE'!$H$3</f>
        <v>0</v>
      </c>
      <c r="C13" s="25">
        <f>'DACHY PŁASKIE'!$H$6</f>
        <v>0</v>
      </c>
      <c r="D13" s="25">
        <f>'DACHY PŁASKIE'!$H$4</f>
        <v>0</v>
      </c>
      <c r="E13" s="25" t="str">
        <f>'DACHY PŁASKIE'!$H$5</f>
        <v>SHO</v>
      </c>
      <c r="F13" s="25">
        <f>'DACHY PŁASKIE'!$B$2</f>
        <v>0</v>
      </c>
      <c r="G13" s="66" t="str">
        <f>'DACHY PŁASKIE'!$B$7</f>
        <v>2019-04-1</v>
      </c>
      <c r="H13" s="25">
        <f>'DACHY PŁASKIE'!$H$3</f>
        <v>0</v>
      </c>
      <c r="I13" s="25" t="str">
        <f t="shared" si="0"/>
        <v>DPS2B-B-SET6</v>
      </c>
      <c r="J13" s="34">
        <f>'DACHY PŁASKIE'!D32</f>
        <v>0</v>
      </c>
    </row>
    <row r="14" spans="1:10" ht="12">
      <c r="A14" s="24" t="str">
        <f>'DACHY PŁASKIE'!B36</f>
        <v>DPEEB---NGS110</v>
      </c>
      <c r="B14" s="25">
        <f>'DACHY PŁASKIE'!$H$3</f>
        <v>0</v>
      </c>
      <c r="C14" s="25">
        <f>'DACHY PŁASKIE'!$H$6</f>
        <v>0</v>
      </c>
      <c r="D14" s="25">
        <f>'DACHY PŁASKIE'!$H$4</f>
        <v>0</v>
      </c>
      <c r="E14" s="25" t="str">
        <f>'DACHY PŁASKIE'!$H$5</f>
        <v>SHO</v>
      </c>
      <c r="F14" s="25">
        <f>'DACHY PŁASKIE'!$B$2</f>
        <v>0</v>
      </c>
      <c r="G14" s="66" t="str">
        <f>'DACHY PŁASKIE'!$B$7</f>
        <v>2019-04-1</v>
      </c>
      <c r="H14" s="25">
        <f>'DACHY PŁASKIE'!$H$3</f>
        <v>0</v>
      </c>
      <c r="I14" s="25" t="str">
        <f t="shared" si="0"/>
        <v>DPEEB---NGS110</v>
      </c>
      <c r="J14" s="34">
        <f>'DACHY PŁASKIE'!D36</f>
        <v>0</v>
      </c>
    </row>
    <row r="15" spans="1:10" ht="12">
      <c r="A15" s="24" t="str">
        <f>'DACHY PŁASKIE'!B37</f>
        <v>DPEEB---KO-110</v>
      </c>
      <c r="B15" s="25">
        <f>'DACHY PŁASKIE'!$H$3</f>
        <v>0</v>
      </c>
      <c r="C15" s="25">
        <f>'DACHY PŁASKIE'!$H$6</f>
        <v>0</v>
      </c>
      <c r="D15" s="25">
        <f>'DACHY PŁASKIE'!$H$4</f>
        <v>0</v>
      </c>
      <c r="E15" s="25" t="str">
        <f>'DACHY PŁASKIE'!$H$5</f>
        <v>SHO</v>
      </c>
      <c r="F15" s="25">
        <f>'DACHY PŁASKIE'!$B$2</f>
        <v>0</v>
      </c>
      <c r="G15" s="66" t="str">
        <f>'DACHY PŁASKIE'!$B$7</f>
        <v>2019-04-1</v>
      </c>
      <c r="H15" s="25">
        <f>'DACHY PŁASKIE'!$H$3</f>
        <v>0</v>
      </c>
      <c r="I15" s="25" t="str">
        <f t="shared" si="0"/>
        <v>DPEEB---KO-110</v>
      </c>
      <c r="J15" s="34">
        <f>'DACHY PŁASKIE'!D37</f>
        <v>0</v>
      </c>
    </row>
    <row r="16" spans="1:10" ht="12">
      <c r="A16" s="24" t="str">
        <f>'DACHY PŁASKIE'!B38</f>
        <v>DPEEB---ENGS110</v>
      </c>
      <c r="B16" s="25">
        <f>'DACHY PŁASKIE'!$H$3</f>
        <v>0</v>
      </c>
      <c r="C16" s="25">
        <f>'DACHY PŁASKIE'!$H$6</f>
        <v>0</v>
      </c>
      <c r="D16" s="25">
        <f>'DACHY PŁASKIE'!$H$4</f>
        <v>0</v>
      </c>
      <c r="E16" s="25" t="str">
        <f>'DACHY PŁASKIE'!$H$5</f>
        <v>SHO</v>
      </c>
      <c r="F16" s="25">
        <f>'DACHY PŁASKIE'!$B$2</f>
        <v>0</v>
      </c>
      <c r="G16" s="66" t="str">
        <f>'DACHY PŁASKIE'!$B$7</f>
        <v>2019-04-1</v>
      </c>
      <c r="H16" s="25">
        <f>'DACHY PŁASKIE'!$H$3</f>
        <v>0</v>
      </c>
      <c r="I16" s="25" t="str">
        <f>SUBSTITUTE(SUBSTITUTE(SUBSTITUTE(SUBSTITUTE(SUBSTITUTE(SUBSTITUTE(SUBSTITUTE(A16,"RS135","RS130",1),"SS090","SS087",1),"RO135","RO130",1),"OP090","OP087",1),"RS120","RS110",1),"RO120","RO110",1),"SO090","SO087",1)</f>
        <v>DPEEB---ENGS110</v>
      </c>
      <c r="J16" s="34">
        <f>'DACHY PŁASKIE'!D38</f>
        <v>0</v>
      </c>
    </row>
    <row r="17" spans="1:10" ht="12">
      <c r="A17" s="24" t="str">
        <f>'DACHY PŁASKIE'!B39</f>
        <v>DPEGB---NGS110</v>
      </c>
      <c r="B17" s="25">
        <f>'DACHY PŁASKIE'!$H$3</f>
        <v>0</v>
      </c>
      <c r="C17" s="25">
        <f>'DACHY PŁASKIE'!$H$6</f>
        <v>0</v>
      </c>
      <c r="D17" s="25">
        <f>'DACHY PŁASKIE'!$H$4</f>
        <v>0</v>
      </c>
      <c r="E17" s="25" t="str">
        <f>'DACHY PŁASKIE'!$H$5</f>
        <v>SHO</v>
      </c>
      <c r="F17" s="25">
        <f>'DACHY PŁASKIE'!$B$2</f>
        <v>0</v>
      </c>
      <c r="G17" s="66" t="str">
        <f>'DACHY PŁASKIE'!$B$7</f>
        <v>2019-04-1</v>
      </c>
      <c r="H17" s="25">
        <f>'DACHY PŁASKIE'!$H$3</f>
        <v>0</v>
      </c>
      <c r="I17" s="25" t="str">
        <f t="shared" si="0"/>
        <v>DPEGB---NGS110</v>
      </c>
      <c r="J17" s="34">
        <f>'DACHY PŁASKIE'!D39</f>
        <v>0</v>
      </c>
    </row>
    <row r="18" spans="1:10" ht="12">
      <c r="A18" s="24" t="str">
        <f>'DACHY PŁASKIE'!B40</f>
        <v>DPEGB---KO-110</v>
      </c>
      <c r="B18" s="25">
        <f>'DACHY PŁASKIE'!$H$3</f>
        <v>0</v>
      </c>
      <c r="C18" s="25">
        <f>'DACHY PŁASKIE'!$H$6</f>
        <v>0</v>
      </c>
      <c r="D18" s="25">
        <f>'DACHY PŁASKIE'!$H$4</f>
        <v>0</v>
      </c>
      <c r="E18" s="25" t="str">
        <f>'DACHY PŁASKIE'!$H$5</f>
        <v>SHO</v>
      </c>
      <c r="F18" s="25">
        <f>'DACHY PŁASKIE'!$B$2</f>
        <v>0</v>
      </c>
      <c r="G18" s="66" t="str">
        <f>'DACHY PŁASKIE'!$B$7</f>
        <v>2019-04-1</v>
      </c>
      <c r="H18" s="25">
        <f>'DACHY PŁASKIE'!$H$3</f>
        <v>0</v>
      </c>
      <c r="I18" s="25" t="str">
        <f t="shared" si="0"/>
        <v>DPEGB---KO-110</v>
      </c>
      <c r="J18" s="34">
        <f>'DACHY PŁASKIE'!D40</f>
        <v>0</v>
      </c>
    </row>
    <row r="19" spans="1:10" ht="12">
      <c r="A19" s="24" t="str">
        <f>'DACHY PŁASKIE'!B43</f>
        <v>DPTTB---NGS110</v>
      </c>
      <c r="B19" s="25">
        <f>'DACHY PŁASKIE'!$H$3</f>
        <v>0</v>
      </c>
      <c r="C19" s="25">
        <f>'DACHY PŁASKIE'!$H$6</f>
        <v>0</v>
      </c>
      <c r="D19" s="25">
        <f>'DACHY PŁASKIE'!$H$4</f>
        <v>0</v>
      </c>
      <c r="E19" s="25" t="str">
        <f>'DACHY PŁASKIE'!$H$5</f>
        <v>SHO</v>
      </c>
      <c r="F19" s="25">
        <f>'DACHY PŁASKIE'!$B$2</f>
        <v>0</v>
      </c>
      <c r="G19" s="66" t="str">
        <f>'DACHY PŁASKIE'!$B$7</f>
        <v>2019-04-1</v>
      </c>
      <c r="H19" s="25">
        <f>'DACHY PŁASKIE'!$H$3</f>
        <v>0</v>
      </c>
      <c r="I19" s="25" t="str">
        <f t="shared" si="0"/>
        <v>DPTTB---NGS110</v>
      </c>
      <c r="J19" s="34">
        <f>'DACHY PŁASKIE'!D43</f>
        <v>0</v>
      </c>
    </row>
    <row r="20" spans="1:10" ht="12">
      <c r="A20" s="24" t="str">
        <f>'DACHY PŁASKIE'!B44</f>
        <v>DPTTB---OGS110</v>
      </c>
      <c r="B20" s="25">
        <f>'DACHY PŁASKIE'!$H$3</f>
        <v>0</v>
      </c>
      <c r="C20" s="25">
        <f>'DACHY PŁASKIE'!$H$6</f>
        <v>0</v>
      </c>
      <c r="D20" s="25">
        <f>'DACHY PŁASKIE'!$H$4</f>
        <v>0</v>
      </c>
      <c r="E20" s="25" t="str">
        <f>'DACHY PŁASKIE'!$H$5</f>
        <v>SHO</v>
      </c>
      <c r="F20" s="25">
        <f>'DACHY PŁASKIE'!$B$2</f>
        <v>0</v>
      </c>
      <c r="G20" s="66" t="str">
        <f>'DACHY PŁASKIE'!$B$7</f>
        <v>2019-04-1</v>
      </c>
      <c r="H20" s="25">
        <f>'DACHY PŁASKIE'!$H$3</f>
        <v>0</v>
      </c>
      <c r="I20" s="25" t="str">
        <f t="shared" si="0"/>
        <v>DPTTB---OGS110</v>
      </c>
      <c r="J20" s="34">
        <f>'DACHY PŁASKIE'!D44</f>
        <v>0</v>
      </c>
    </row>
    <row r="21" spans="1:10" ht="12">
      <c r="A21" s="24" t="str">
        <f>'DACHY PŁASKIE'!B45</f>
        <v>DPTTB---NGP110</v>
      </c>
      <c r="B21" s="25">
        <f>'DACHY PŁASKIE'!$H$3</f>
        <v>0</v>
      </c>
      <c r="C21" s="25">
        <f>'DACHY PŁASKIE'!$H$6</f>
        <v>0</v>
      </c>
      <c r="D21" s="25">
        <f>'DACHY PŁASKIE'!$H$4</f>
        <v>0</v>
      </c>
      <c r="E21" s="25" t="str">
        <f>'DACHY PŁASKIE'!$H$5</f>
        <v>SHO</v>
      </c>
      <c r="F21" s="25">
        <f>'DACHY PŁASKIE'!$B$2</f>
        <v>0</v>
      </c>
      <c r="G21" s="66" t="str">
        <f>'DACHY PŁASKIE'!$B$7</f>
        <v>2019-04-1</v>
      </c>
      <c r="H21" s="25">
        <f>'DACHY PŁASKIE'!$H$3</f>
        <v>0</v>
      </c>
      <c r="I21" s="25" t="str">
        <f t="shared" si="0"/>
        <v>DPTTB---NGP110</v>
      </c>
      <c r="J21" s="34">
        <f>'DACHY PŁASKIE'!D45</f>
        <v>0</v>
      </c>
    </row>
    <row r="22" spans="1:10" ht="12">
      <c r="A22" s="24" t="str">
        <f>'DACHY PŁASKIE'!B46</f>
        <v>DPTTB---OGP110</v>
      </c>
      <c r="B22" s="25">
        <f>'DACHY PŁASKIE'!$H$3</f>
        <v>0</v>
      </c>
      <c r="C22" s="25">
        <f>'DACHY PŁASKIE'!$H$6</f>
        <v>0</v>
      </c>
      <c r="D22" s="25">
        <f>'DACHY PŁASKIE'!$H$4</f>
        <v>0</v>
      </c>
      <c r="E22" s="25" t="str">
        <f>'DACHY PŁASKIE'!$H$5</f>
        <v>SHO</v>
      </c>
      <c r="F22" s="25">
        <f>'DACHY PŁASKIE'!$B$2</f>
        <v>0</v>
      </c>
      <c r="G22" s="66" t="str">
        <f>'DACHY PŁASKIE'!$B$7</f>
        <v>2019-04-1</v>
      </c>
      <c r="H22" s="25">
        <f>'DACHY PŁASKIE'!$H$3</f>
        <v>0</v>
      </c>
      <c r="I22" s="25" t="str">
        <f t="shared" si="0"/>
        <v>DPTTB---OGP110</v>
      </c>
      <c r="J22" s="34">
        <f>'DACHY PŁASKIE'!D46</f>
        <v>0</v>
      </c>
    </row>
    <row r="23" spans="1:10" ht="12">
      <c r="A23" s="24" t="str">
        <f>'DACHY PŁASKIE'!B47</f>
        <v>DPTTZ---NGS110</v>
      </c>
      <c r="B23" s="25">
        <f>'DACHY PŁASKIE'!$H$3</f>
        <v>0</v>
      </c>
      <c r="C23" s="25">
        <f>'DACHY PŁASKIE'!$H$6</f>
        <v>0</v>
      </c>
      <c r="D23" s="25">
        <f>'DACHY PŁASKIE'!$H$4</f>
        <v>0</v>
      </c>
      <c r="E23" s="25" t="str">
        <f>'DACHY PŁASKIE'!$H$5</f>
        <v>SHO</v>
      </c>
      <c r="F23" s="25">
        <f>'DACHY PŁASKIE'!$B$2</f>
        <v>0</v>
      </c>
      <c r="G23" s="66" t="str">
        <f>'DACHY PŁASKIE'!$B$7</f>
        <v>2019-04-1</v>
      </c>
      <c r="H23" s="25">
        <f>'DACHY PŁASKIE'!$H$3</f>
        <v>0</v>
      </c>
      <c r="I23" s="25" t="str">
        <f t="shared" si="0"/>
        <v>DPTTZ---NGS110</v>
      </c>
      <c r="J23" s="34">
        <f>'DACHY PŁASKIE'!D47</f>
        <v>0</v>
      </c>
    </row>
    <row r="24" spans="1:10" ht="12">
      <c r="A24" s="24" t="str">
        <f>'DACHY PŁASKIE'!B48</f>
        <v>DPTTZ---OGS110</v>
      </c>
      <c r="B24" s="25">
        <f>'DACHY PŁASKIE'!$H$3</f>
        <v>0</v>
      </c>
      <c r="C24" s="25">
        <f>'DACHY PŁASKIE'!$H$6</f>
        <v>0</v>
      </c>
      <c r="D24" s="25">
        <f>'DACHY PŁASKIE'!$H$4</f>
        <v>0</v>
      </c>
      <c r="E24" s="25" t="str">
        <f>'DACHY PŁASKIE'!$H$5</f>
        <v>SHO</v>
      </c>
      <c r="F24" s="25">
        <f>'DACHY PŁASKIE'!$B$2</f>
        <v>0</v>
      </c>
      <c r="G24" s="66" t="str">
        <f>'DACHY PŁASKIE'!$B$7</f>
        <v>2019-04-1</v>
      </c>
      <c r="H24" s="25">
        <f>'DACHY PŁASKIE'!$H$3</f>
        <v>0</v>
      </c>
      <c r="I24" s="25" t="str">
        <f t="shared" si="0"/>
        <v>DPTTZ---OGS110</v>
      </c>
      <c r="J24" s="34">
        <f>'DACHY PŁASKIE'!D48</f>
        <v>0</v>
      </c>
    </row>
    <row r="25" spans="1:10" ht="12">
      <c r="A25" s="24" t="str">
        <f>'DACHY PŁASKIE'!B49</f>
        <v>DPTTZ---NGP110</v>
      </c>
      <c r="B25" s="25">
        <f>'DACHY PŁASKIE'!$H$3</f>
        <v>0</v>
      </c>
      <c r="C25" s="25">
        <f>'DACHY PŁASKIE'!$H$6</f>
        <v>0</v>
      </c>
      <c r="D25" s="25">
        <f>'DACHY PŁASKIE'!$H$4</f>
        <v>0</v>
      </c>
      <c r="E25" s="25" t="str">
        <f>'DACHY PŁASKIE'!$H$5</f>
        <v>SHO</v>
      </c>
      <c r="F25" s="25">
        <f>'DACHY PŁASKIE'!$B$2</f>
        <v>0</v>
      </c>
      <c r="G25" s="66" t="str">
        <f>'DACHY PŁASKIE'!$B$7</f>
        <v>2019-04-1</v>
      </c>
      <c r="H25" s="25">
        <f>'DACHY PŁASKIE'!$H$3</f>
        <v>0</v>
      </c>
      <c r="I25" s="25" t="str">
        <f t="shared" si="0"/>
        <v>DPTTZ---NGP110</v>
      </c>
      <c r="J25" s="34">
        <f>'DACHY PŁASKIE'!D49</f>
        <v>0</v>
      </c>
    </row>
    <row r="26" spans="1:10" ht="12">
      <c r="A26" s="24" t="str">
        <f>'DACHY PŁASKIE'!B50</f>
        <v>DPTTZ---OGP110</v>
      </c>
      <c r="B26" s="25">
        <f>'DACHY PŁASKIE'!$H$3</f>
        <v>0</v>
      </c>
      <c r="C26" s="25">
        <f>'DACHY PŁASKIE'!$H$6</f>
        <v>0</v>
      </c>
      <c r="D26" s="25">
        <f>'DACHY PŁASKIE'!$H$4</f>
        <v>0</v>
      </c>
      <c r="E26" s="25" t="str">
        <f>'DACHY PŁASKIE'!$H$5</f>
        <v>SHO</v>
      </c>
      <c r="F26" s="25">
        <f>'DACHY PŁASKIE'!$B$2</f>
        <v>0</v>
      </c>
      <c r="G26" s="66" t="str">
        <f>'DACHY PŁASKIE'!$B$7</f>
        <v>2019-04-1</v>
      </c>
      <c r="H26" s="25">
        <f>'DACHY PŁASKIE'!$H$3</f>
        <v>0</v>
      </c>
      <c r="I26" s="25" t="str">
        <f t="shared" si="0"/>
        <v>DPTTZ---OGP110</v>
      </c>
      <c r="J26" s="34">
        <f>'DACHY PŁASKIE'!D50</f>
        <v>0</v>
      </c>
    </row>
    <row r="27" spans="1:10" ht="12">
      <c r="A27" s="24" t="str">
        <f>'DACHY PŁASKIE'!B53</f>
        <v>DPCCP---NGP075</v>
      </c>
      <c r="B27" s="25">
        <f>'DACHY PŁASKIE'!$H$3</f>
        <v>0</v>
      </c>
      <c r="C27" s="25">
        <f>'DACHY PŁASKIE'!$H$6</f>
        <v>0</v>
      </c>
      <c r="D27" s="25">
        <f>'DACHY PŁASKIE'!$H$4</f>
        <v>0</v>
      </c>
      <c r="E27" s="25" t="str">
        <f>'DACHY PŁASKIE'!$H$5</f>
        <v>SHO</v>
      </c>
      <c r="F27" s="25">
        <f>'DACHY PŁASKIE'!$B$2</f>
        <v>0</v>
      </c>
      <c r="G27" s="66" t="str">
        <f>'DACHY PŁASKIE'!$B$7</f>
        <v>2019-04-1</v>
      </c>
      <c r="H27" s="25">
        <f>'DACHY PŁASKIE'!$H$3</f>
        <v>0</v>
      </c>
      <c r="I27" s="25" t="str">
        <f>SUBSTITUTE(SUBSTITUTE(SUBSTITUTE(SUBSTITUTE(SUBSTITUTE(SUBSTITUTE(SUBSTITUTE(A27,"RS135","RS130",1),"SS090","SS087",1),"RO135","RO130",1),"OP090","OP087",1),"RS120","RS110",1),"RO120","RO110",1),"SO090","SO087",1)</f>
        <v>DPCCP---NGP075</v>
      </c>
      <c r="J27" s="34">
        <f>'DACHY PŁASKIE'!D53</f>
        <v>0</v>
      </c>
    </row>
    <row r="28" spans="1:10" ht="12">
      <c r="A28" s="24" t="str">
        <f>'DACHY PŁASKIE'!B54</f>
        <v>DPCCP---NGS075</v>
      </c>
      <c r="B28" s="25">
        <f>'DACHY PŁASKIE'!$H$3</f>
        <v>0</v>
      </c>
      <c r="C28" s="25">
        <f>'DACHY PŁASKIE'!$H$6</f>
        <v>0</v>
      </c>
      <c r="D28" s="25">
        <f>'DACHY PŁASKIE'!$H$4</f>
        <v>0</v>
      </c>
      <c r="E28" s="25" t="str">
        <f>'DACHY PŁASKIE'!$H$5</f>
        <v>SHO</v>
      </c>
      <c r="F28" s="25">
        <f>'DACHY PŁASKIE'!$B$2</f>
        <v>0</v>
      </c>
      <c r="G28" s="66" t="str">
        <f>'DACHY PŁASKIE'!$B$7</f>
        <v>2019-04-1</v>
      </c>
      <c r="H28" s="25">
        <f>'DACHY PŁASKIE'!$H$3</f>
        <v>0</v>
      </c>
      <c r="I28" s="25" t="str">
        <f>SUBSTITUTE(SUBSTITUTE(SUBSTITUTE(SUBSTITUTE(SUBSTITUTE(SUBSTITUTE(SUBSTITUTE(A28,"RS135","RS130",1),"SS090","SS087",1),"RO135","RO130",1),"OP090","OP087",1),"RS120","RS110",1),"RO120","RO110",1),"SO090","SO087",1)</f>
        <v>DPCCP---NGS075</v>
      </c>
      <c r="J28" s="34">
        <f>'DACHY PŁASKIE'!D54</f>
        <v>0</v>
      </c>
    </row>
    <row r="29" spans="1:10" ht="12">
      <c r="A29" s="24" t="str">
        <f>'DACHY PŁASKIE'!B55</f>
        <v>DPCCZ---NGP075</v>
      </c>
      <c r="B29" s="25">
        <f>'DACHY PŁASKIE'!$H$3</f>
        <v>0</v>
      </c>
      <c r="C29" s="25">
        <f>'DACHY PŁASKIE'!$H$6</f>
        <v>0</v>
      </c>
      <c r="D29" s="25">
        <f>'DACHY PŁASKIE'!$H$4</f>
        <v>0</v>
      </c>
      <c r="E29" s="25" t="str">
        <f>'DACHY PŁASKIE'!$H$5</f>
        <v>SHO</v>
      </c>
      <c r="F29" s="25">
        <f>'DACHY PŁASKIE'!$B$2</f>
        <v>0</v>
      </c>
      <c r="G29" s="66" t="str">
        <f>'DACHY PŁASKIE'!$B$7</f>
        <v>2019-04-1</v>
      </c>
      <c r="H29" s="25">
        <f>'DACHY PŁASKIE'!$H$3</f>
        <v>0</v>
      </c>
      <c r="I29" s="25" t="str">
        <f>SUBSTITUTE(SUBSTITUTE(SUBSTITUTE(SUBSTITUTE(SUBSTITUTE(SUBSTITUTE(SUBSTITUTE(A29,"RS135","RS130",1),"SS090","SS087",1),"RO135","RO130",1),"OP090","OP087",1),"RS120","RS110",1),"RO120","RO110",1),"SO090","SO087",1)</f>
        <v>DPCCZ---NGP075</v>
      </c>
      <c r="J29" s="34">
        <f>'DACHY PŁASKIE'!D55</f>
        <v>0</v>
      </c>
    </row>
    <row r="30" spans="1:10" ht="12">
      <c r="A30" s="24" t="str">
        <f>'DACHY PŁASKIE'!B56</f>
        <v>DPCCZ---NGS075</v>
      </c>
      <c r="B30" s="25">
        <f>'DACHY PŁASKIE'!$H$3</f>
        <v>0</v>
      </c>
      <c r="C30" s="25">
        <f>'DACHY PŁASKIE'!$H$6</f>
        <v>0</v>
      </c>
      <c r="D30" s="25">
        <f>'DACHY PŁASKIE'!$H$4</f>
        <v>0</v>
      </c>
      <c r="E30" s="25" t="str">
        <f>'DACHY PŁASKIE'!$H$5</f>
        <v>SHO</v>
      </c>
      <c r="F30" s="25">
        <f>'DACHY PŁASKIE'!$B$2</f>
        <v>0</v>
      </c>
      <c r="G30" s="66" t="str">
        <f>'DACHY PŁASKIE'!$B$7</f>
        <v>2019-04-1</v>
      </c>
      <c r="H30" s="25">
        <f>'DACHY PŁASKIE'!$H$3</f>
        <v>0</v>
      </c>
      <c r="I30" s="25" t="str">
        <f>SUBSTITUTE(SUBSTITUTE(SUBSTITUTE(SUBSTITUTE(SUBSTITUTE(SUBSTITUTE(SUBSTITUTE(A30,"RS135","RS130",1),"SS090","SS087",1),"RO135","RO130",1),"OP090","OP087",1),"RS120","RS110",1),"RO120","RO110",1),"SO090","SO087",1)</f>
        <v>DPCCZ---NGS075</v>
      </c>
      <c r="J30" s="34">
        <f>'DACHY PŁASKIE'!D56</f>
        <v>0</v>
      </c>
    </row>
    <row r="31" spans="1:10" ht="12">
      <c r="A31" s="24" t="str">
        <f>'DACHY PŁASKIE'!B59</f>
        <v>DPBO--A-AD-110-G-101</v>
      </c>
      <c r="B31" s="25">
        <f>'DACHY PŁASKIE'!$H$3</f>
        <v>0</v>
      </c>
      <c r="C31" s="25">
        <f>'DACHY PŁASKIE'!$H$6</f>
        <v>0</v>
      </c>
      <c r="D31" s="25">
        <f>'DACHY PŁASKIE'!$H$4</f>
        <v>0</v>
      </c>
      <c r="E31" s="25" t="str">
        <f>'DACHY PŁASKIE'!$H$5</f>
        <v>SHO</v>
      </c>
      <c r="F31" s="25">
        <f>'DACHY PŁASKIE'!$B$2</f>
        <v>0</v>
      </c>
      <c r="G31" s="66" t="str">
        <f>'DACHY PŁASKIE'!$B$7</f>
        <v>2019-04-1</v>
      </c>
      <c r="H31" s="25">
        <f>'DACHY PŁASKIE'!$H$3</f>
        <v>0</v>
      </c>
      <c r="I31" s="25" t="str">
        <f t="shared" si="0"/>
        <v>DPBO--A-AD-110-G-101</v>
      </c>
      <c r="J31" s="34">
        <f>'DACHY PŁASKIE'!D59</f>
        <v>0</v>
      </c>
    </row>
    <row r="32" spans="1:10" ht="12">
      <c r="A32" s="24" t="str">
        <f>'DACHY PŁASKIE'!B60</f>
        <v>DPBO--B-AD-110-G</v>
      </c>
      <c r="B32" s="25">
        <f>'DACHY PŁASKIE'!$H$3</f>
        <v>0</v>
      </c>
      <c r="C32" s="25">
        <f>'DACHY PŁASKIE'!$H$6</f>
        <v>0</v>
      </c>
      <c r="D32" s="25">
        <f>'DACHY PŁASKIE'!$H$4</f>
        <v>0</v>
      </c>
      <c r="E32" s="25" t="str">
        <f>'DACHY PŁASKIE'!$H$5</f>
        <v>SHO</v>
      </c>
      <c r="F32" s="25">
        <f>'DACHY PŁASKIE'!$B$2</f>
        <v>0</v>
      </c>
      <c r="G32" s="66" t="str">
        <f>'DACHY PŁASKIE'!$B$7</f>
        <v>2019-04-1</v>
      </c>
      <c r="H32" s="25">
        <f>'DACHY PŁASKIE'!$H$3</f>
        <v>0</v>
      </c>
      <c r="I32" s="25" t="str">
        <f t="shared" si="0"/>
        <v>DPBO--B-AD-110-G</v>
      </c>
      <c r="J32" s="34">
        <f>'DACHY PŁASKIE'!D60</f>
        <v>0</v>
      </c>
    </row>
    <row r="33" spans="1:10" ht="12">
      <c r="A33" s="24" t="str">
        <f>'DACHY PŁASKIE'!B61</f>
        <v>DPS2--A-AD-110-G-101</v>
      </c>
      <c r="B33" s="25">
        <f>'DACHY PŁASKIE'!$H$3</f>
        <v>0</v>
      </c>
      <c r="C33" s="25">
        <f>'DACHY PŁASKIE'!$H$6</f>
        <v>0</v>
      </c>
      <c r="D33" s="25">
        <f>'DACHY PŁASKIE'!$H$4</f>
        <v>0</v>
      </c>
      <c r="E33" s="25" t="str">
        <f>'DACHY PŁASKIE'!$H$5</f>
        <v>SHO</v>
      </c>
      <c r="F33" s="25">
        <f>'DACHY PŁASKIE'!$B$2</f>
        <v>0</v>
      </c>
      <c r="G33" s="66" t="str">
        <f>'DACHY PŁASKIE'!$B$7</f>
        <v>2019-04-1</v>
      </c>
      <c r="H33" s="25">
        <f>'DACHY PŁASKIE'!$H$3</f>
        <v>0</v>
      </c>
      <c r="I33" s="25" t="str">
        <f t="shared" si="0"/>
        <v>DPS2--A-AD-110-G-101</v>
      </c>
      <c r="J33" s="34">
        <f>'DACHY PŁASKIE'!D61</f>
        <v>0</v>
      </c>
    </row>
    <row r="34" spans="1:10" ht="12">
      <c r="A34" s="24" t="str">
        <f>'DACHY PŁASKIE'!B62</f>
        <v>DPS2--B-AD-110-G</v>
      </c>
      <c r="B34" s="25">
        <f>'DACHY PŁASKIE'!$H$3</f>
        <v>0</v>
      </c>
      <c r="C34" s="25">
        <f>'DACHY PŁASKIE'!$H$6</f>
        <v>0</v>
      </c>
      <c r="D34" s="25">
        <f>'DACHY PŁASKIE'!$H$4</f>
        <v>0</v>
      </c>
      <c r="E34" s="25" t="str">
        <f>'DACHY PŁASKIE'!$H$5</f>
        <v>SHO</v>
      </c>
      <c r="F34" s="25">
        <f>'DACHY PŁASKIE'!$B$2</f>
        <v>0</v>
      </c>
      <c r="G34" s="66" t="str">
        <f>'DACHY PŁASKIE'!$B$7</f>
        <v>2019-04-1</v>
      </c>
      <c r="H34" s="25">
        <f>'DACHY PŁASKIE'!$H$3</f>
        <v>0</v>
      </c>
      <c r="I34" s="25" t="str">
        <f t="shared" si="0"/>
        <v>DPS2--B-AD-110-G</v>
      </c>
      <c r="J34" s="34">
        <f>'DACHY PŁASKIE'!D62</f>
        <v>0</v>
      </c>
    </row>
    <row r="35" spans="1:10" ht="12">
      <c r="A35" s="24" t="str">
        <f>SUBSTITUTE('DACHY PŁASKIE'!B65,"_",'DACHY PŁASKIE'!$D$64,1)</f>
        <v>RSUNI-A-KZ100</v>
      </c>
      <c r="B35" s="25">
        <f>'DACHY PŁASKIE'!$H$3</f>
        <v>0</v>
      </c>
      <c r="C35" s="25">
        <f>'DACHY PŁASKIE'!$H$6</f>
        <v>0</v>
      </c>
      <c r="D35" s="25">
        <f>'DACHY PŁASKIE'!$H$4</f>
        <v>0</v>
      </c>
      <c r="E35" s="25" t="str">
        <f>'DACHY PŁASKIE'!$H$5</f>
        <v>SHO</v>
      </c>
      <c r="F35" s="25">
        <f>'DACHY PŁASKIE'!$B$2</f>
        <v>0</v>
      </c>
      <c r="G35" s="66" t="str">
        <f>'DACHY PŁASKIE'!$B$7</f>
        <v>2019-04-1</v>
      </c>
      <c r="H35" s="25">
        <f>'DACHY PŁASKIE'!$H$3</f>
        <v>0</v>
      </c>
      <c r="I35" s="25" t="str">
        <f>SUBSTITUTE(SUBSTITUTE(SUBSTITUTE(SUBSTITUTE(SUBSTITUTE(SUBSTITUTE(SUBSTITUTE(A35,"RS135","RS130",1),"SS090","SS087",1),"RO135","RO130",1),"OP090","OP087",1),"RS120","RS110",1),"RO120","RO110",1),"SO090","SO087",1)</f>
        <v>RSUNI-A-KZ100</v>
      </c>
      <c r="J35" s="34">
        <f>'DACHY PŁASKIE'!D65</f>
        <v>0</v>
      </c>
    </row>
    <row r="36" spans="1:10" ht="12">
      <c r="A36" s="24" t="str">
        <f>SUBSTITUTE('DACHY PŁASKIE'!B65,"_",'DACHY PŁASKIE'!$E$64,1)</f>
        <v>RSUNI-B-KZ100</v>
      </c>
      <c r="B36" s="25">
        <f>'DACHY PŁASKIE'!$H$3</f>
        <v>0</v>
      </c>
      <c r="C36" s="25">
        <f>'DACHY PŁASKIE'!$H$6</f>
        <v>0</v>
      </c>
      <c r="D36" s="25">
        <f>'DACHY PŁASKIE'!$H$4</f>
        <v>0</v>
      </c>
      <c r="E36" s="25" t="str">
        <f>'DACHY PŁASKIE'!$H$5</f>
        <v>SHO</v>
      </c>
      <c r="F36" s="25">
        <f>'DACHY PŁASKIE'!$B$2</f>
        <v>0</v>
      </c>
      <c r="G36" s="66" t="str">
        <f>'DACHY PŁASKIE'!$B$7</f>
        <v>2019-04-1</v>
      </c>
      <c r="H36" s="25">
        <f>'DACHY PŁASKIE'!$H$3</f>
        <v>0</v>
      </c>
      <c r="I36" s="25" t="str">
        <f>SUBSTITUTE(SUBSTITUTE(SUBSTITUTE(SUBSTITUTE(SUBSTITUTE(SUBSTITUTE(SUBSTITUTE(A36,"RS135","RS130",1),"SS090","SS087",1),"RO135","RO130",1),"OP090","OP087",1),"RS120","RS110",1),"RO120","RO110",1),"SO090","SO087",1)</f>
        <v>RSUNI-B-KZ100</v>
      </c>
      <c r="J36" s="34">
        <f>'DACHY PŁASKIE'!E65</f>
        <v>0</v>
      </c>
    </row>
    <row r="37" spans="1:10" ht="12">
      <c r="A37" s="24" t="str">
        <f>SUBSTITUTE('DACHY PŁASKIE'!B65,"_",'DACHY PŁASKIE'!$F$64,1)</f>
        <v>RSUNI-E-KZ100</v>
      </c>
      <c r="B37" s="25">
        <f>'DACHY PŁASKIE'!$H$3</f>
        <v>0</v>
      </c>
      <c r="C37" s="25">
        <f>'DACHY PŁASKIE'!$H$6</f>
        <v>0</v>
      </c>
      <c r="D37" s="25">
        <f>'DACHY PŁASKIE'!$H$4</f>
        <v>0</v>
      </c>
      <c r="E37" s="25" t="str">
        <f>'DACHY PŁASKIE'!$H$5</f>
        <v>SHO</v>
      </c>
      <c r="F37" s="25">
        <f>'DACHY PŁASKIE'!$B$2</f>
        <v>0</v>
      </c>
      <c r="G37" s="66" t="str">
        <f>'DACHY PŁASKIE'!$B$7</f>
        <v>2019-04-1</v>
      </c>
      <c r="H37" s="25">
        <f>'DACHY PŁASKIE'!$H$3</f>
        <v>0</v>
      </c>
      <c r="I37" s="25" t="str">
        <f>SUBSTITUTE(SUBSTITUTE(SUBSTITUTE(SUBSTITUTE(SUBSTITUTE(SUBSTITUTE(SUBSTITUTE(A37,"RS135","RS130",1),"SS090","SS087",1),"RO135","RO130",1),"OP090","OP087",1),"RS120","RS110",1),"RO120","RO110",1),"SO090","SO087",1)</f>
        <v>RSUNI-E-KZ100</v>
      </c>
      <c r="J37" s="34">
        <f>'DACHY PŁASKIE'!F65</f>
        <v>0</v>
      </c>
    </row>
    <row r="38" spans="1:10" ht="12">
      <c r="A38" s="24" t="str">
        <f>SUBSTITUTE('DACHY PŁASKIE'!B66,"_",'DACHY PŁASKIE'!$D$64,1)</f>
        <v>R2UNI-A-KZ080</v>
      </c>
      <c r="B38" s="25">
        <f>'DACHY PŁASKIE'!$H$3</f>
        <v>0</v>
      </c>
      <c r="C38" s="25">
        <f>'DACHY PŁASKIE'!$H$6</f>
        <v>0</v>
      </c>
      <c r="D38" s="25">
        <f>'DACHY PŁASKIE'!$H$4</f>
        <v>0</v>
      </c>
      <c r="E38" s="25" t="str">
        <f>'DACHY PŁASKIE'!$H$5</f>
        <v>SHO</v>
      </c>
      <c r="F38" s="25">
        <f>'DACHY PŁASKIE'!$B$2</f>
        <v>0</v>
      </c>
      <c r="G38" s="66" t="str">
        <f>'DACHY PŁASKIE'!$B$7</f>
        <v>2019-04-1</v>
      </c>
      <c r="H38" s="25">
        <f>'DACHY PŁASKIE'!$H$3</f>
        <v>0</v>
      </c>
      <c r="I38" s="25" t="str">
        <f>SUBSTITUTE(SUBSTITUTE(SUBSTITUTE(SUBSTITUTE(SUBSTITUTE(SUBSTITUTE(SUBSTITUTE(A38,"RS135","RS130",1),"SS090","SS087",1),"RO135","RO130",1),"OP090","OP087",1),"RS120","RS110",1),"RO120","RO110",1),"SO090","SO087",1)</f>
        <v>R2UNI-A-KZ080</v>
      </c>
      <c r="J38" s="34">
        <f>'DACHY PŁASKIE'!D66</f>
        <v>0</v>
      </c>
    </row>
    <row r="39" spans="1:10" ht="12">
      <c r="A39" s="24" t="str">
        <f>SUBSTITUTE('DACHY PŁASKIE'!B66,"_",'DACHY PŁASKIE'!$E$64,1)</f>
        <v>R2UNI-B-KZ080</v>
      </c>
      <c r="B39" s="25">
        <f>'DACHY PŁASKIE'!$H$3</f>
        <v>0</v>
      </c>
      <c r="C39" s="25">
        <f>'DACHY PŁASKIE'!$H$6</f>
        <v>0</v>
      </c>
      <c r="D39" s="25">
        <f>'DACHY PŁASKIE'!$H$4</f>
        <v>0</v>
      </c>
      <c r="E39" s="25" t="str">
        <f>'DACHY PŁASKIE'!$H$5</f>
        <v>SHO</v>
      </c>
      <c r="F39" s="25">
        <f>'DACHY PŁASKIE'!$B$2</f>
        <v>0</v>
      </c>
      <c r="G39" s="66" t="str">
        <f>'DACHY PŁASKIE'!$B$7</f>
        <v>2019-04-1</v>
      </c>
      <c r="H39" s="25">
        <f>'DACHY PŁASKIE'!$H$3</f>
        <v>0</v>
      </c>
      <c r="I39" s="25" t="str">
        <f>SUBSTITUTE(SUBSTITUTE(SUBSTITUTE(SUBSTITUTE(SUBSTITUTE(SUBSTITUTE(SUBSTITUTE(A39,"RS135","RS130",1),"SS090","SS087",1),"RO135","RO130",1),"OP090","OP087",1),"RS120","RS110",1),"RO120","RO110",1),"SO090","SO087",1)</f>
        <v>R2UNI-B-KZ080</v>
      </c>
      <c r="J39" s="34">
        <f>'DACHY PŁASKIE'!E66</f>
        <v>0</v>
      </c>
    </row>
    <row r="40" spans="1:10" ht="12">
      <c r="A40" s="24" t="str">
        <f>SUBSTITUTE('DACHY PŁASKIE'!B69,"_",'DACHY PŁASKIE'!$D$9,1)</f>
        <v>DPSET-G-RU110</v>
      </c>
      <c r="B40" s="25">
        <f>'DACHY PŁASKIE'!$H$3</f>
        <v>0</v>
      </c>
      <c r="C40" s="25">
        <f>'DACHY PŁASKIE'!$H$6</f>
        <v>0</v>
      </c>
      <c r="D40" s="25">
        <f>'DACHY PŁASKIE'!$H$4</f>
        <v>0</v>
      </c>
      <c r="E40" s="25" t="str">
        <f>'DACHY PŁASKIE'!$H$5</f>
        <v>SHO</v>
      </c>
      <c r="F40" s="25">
        <f>'DACHY PŁASKIE'!$B$2</f>
        <v>0</v>
      </c>
      <c r="G40" s="66" t="str">
        <f>'DACHY PŁASKIE'!$B$7</f>
        <v>2019-04-1</v>
      </c>
      <c r="H40" s="25">
        <f>'DACHY PŁASKIE'!$H$3</f>
        <v>0</v>
      </c>
      <c r="I40" s="25" t="str">
        <f t="shared" si="0"/>
        <v>DPSET-G-RU110</v>
      </c>
      <c r="J40" s="34">
        <f>'DACHY PŁASKIE'!D69</f>
        <v>0</v>
      </c>
    </row>
    <row r="41" spans="1:10" ht="12">
      <c r="A41" s="24" t="str">
        <f>HYDROIZOLACJA!B10</f>
        <v>DPM-MEM/3X7X2</v>
      </c>
      <c r="B41" s="163">
        <f>HYDROIZOLACJA!$G$3</f>
        <v>0</v>
      </c>
      <c r="C41" s="163">
        <f>HYDROIZOLACJA!$G$6</f>
        <v>0</v>
      </c>
      <c r="D41" s="163">
        <f>HYDROIZOLACJA!$G$4</f>
        <v>0</v>
      </c>
      <c r="E41" s="163" t="str">
        <f>HYDROIZOLACJA!$G$5</f>
        <v>SHO</v>
      </c>
      <c r="F41" s="163">
        <f>HYDROIZOLACJA!$B$2</f>
        <v>0</v>
      </c>
      <c r="G41" s="164" t="str">
        <f>HYDROIZOLACJA!$B$7</f>
        <v>2019-04-1</v>
      </c>
      <c r="H41" s="163">
        <f>HYDROIZOLACJA!$G$3</f>
        <v>0</v>
      </c>
      <c r="I41" s="163" t="str">
        <f>HYDROIZOLACJA!B10</f>
        <v>DPM-MEM/3X7X2</v>
      </c>
      <c r="J41" s="162">
        <f>HYDROIZOLACJA!D10</f>
        <v>0</v>
      </c>
    </row>
    <row r="42" spans="1:10" ht="12">
      <c r="A42" s="24" t="str">
        <f>HYDROIZOLACJA!B11</f>
        <v>DPM-MEM/4X7X2</v>
      </c>
      <c r="B42" s="163">
        <f>HYDROIZOLACJA!$G$3</f>
        <v>0</v>
      </c>
      <c r="C42" s="163">
        <f>HYDROIZOLACJA!$G$6</f>
        <v>0</v>
      </c>
      <c r="D42" s="163">
        <f>HYDROIZOLACJA!$G$4</f>
        <v>0</v>
      </c>
      <c r="E42" s="163" t="str">
        <f>HYDROIZOLACJA!$G$5</f>
        <v>SHO</v>
      </c>
      <c r="F42" s="163">
        <f>HYDROIZOLACJA!$B$2</f>
        <v>0</v>
      </c>
      <c r="G42" s="164" t="str">
        <f>HYDROIZOLACJA!$B$7</f>
        <v>2019-04-1</v>
      </c>
      <c r="H42" s="163">
        <f>HYDROIZOLACJA!$G$3</f>
        <v>0</v>
      </c>
      <c r="I42" s="163" t="str">
        <f>HYDROIZOLACJA!B11</f>
        <v>DPM-MEM/4X7X2</v>
      </c>
      <c r="J42" s="162">
        <f>HYDROIZOLACJA!D11</f>
        <v>0</v>
      </c>
    </row>
    <row r="43" spans="1:10" ht="12">
      <c r="A43" s="24" t="str">
        <f>HYDROIZOLACJA!B12</f>
        <v>DPM-MEM/6X7X2</v>
      </c>
      <c r="B43" s="163">
        <f>HYDROIZOLACJA!$G$3</f>
        <v>0</v>
      </c>
      <c r="C43" s="163">
        <f>HYDROIZOLACJA!$G$6</f>
        <v>0</v>
      </c>
      <c r="D43" s="163">
        <f>HYDROIZOLACJA!$G$4</f>
        <v>0</v>
      </c>
      <c r="E43" s="163" t="str">
        <f>HYDROIZOLACJA!$G$5</f>
        <v>SHO</v>
      </c>
      <c r="F43" s="163">
        <f>HYDROIZOLACJA!$B$2</f>
        <v>0</v>
      </c>
      <c r="G43" s="164" t="str">
        <f>HYDROIZOLACJA!$B$7</f>
        <v>2019-04-1</v>
      </c>
      <c r="H43" s="163">
        <f>HYDROIZOLACJA!$G$3</f>
        <v>0</v>
      </c>
      <c r="I43" s="163" t="str">
        <f>HYDROIZOLACJA!B12</f>
        <v>DPM-MEM/6X7X2</v>
      </c>
      <c r="J43" s="162">
        <f>HYDROIZOLACJA!D12</f>
        <v>0</v>
      </c>
    </row>
    <row r="44" spans="1:10" ht="12">
      <c r="A44" s="24" t="str">
        <f>HYDROIZOLACJA!B13</f>
        <v>DPM-KLEJ/10L</v>
      </c>
      <c r="B44" s="163">
        <f>HYDROIZOLACJA!$G$3</f>
        <v>0</v>
      </c>
      <c r="C44" s="163">
        <f>HYDROIZOLACJA!$G$6</f>
        <v>0</v>
      </c>
      <c r="D44" s="163">
        <f>HYDROIZOLACJA!$G$4</f>
        <v>0</v>
      </c>
      <c r="E44" s="163" t="str">
        <f>HYDROIZOLACJA!$G$5</f>
        <v>SHO</v>
      </c>
      <c r="F44" s="163">
        <f>HYDROIZOLACJA!$B$2</f>
        <v>0</v>
      </c>
      <c r="G44" s="164" t="str">
        <f>HYDROIZOLACJA!$B$7</f>
        <v>2019-04-1</v>
      </c>
      <c r="H44" s="163">
        <f>HYDROIZOLACJA!$G$3</f>
        <v>0</v>
      </c>
      <c r="I44" s="163" t="str">
        <f>HYDROIZOLACJA!B13</f>
        <v>DPM-KLEJ/10L</v>
      </c>
      <c r="J44" s="162">
        <f>HYDROIZOLACJA!D13</f>
        <v>0</v>
      </c>
    </row>
    <row r="45" spans="1:10" ht="12">
      <c r="A45" s="24" t="str">
        <f>HYDROIZOLACJA!B14</f>
        <v>DPM-KLEJ/5L</v>
      </c>
      <c r="B45" s="163">
        <f>HYDROIZOLACJA!$G$3</f>
        <v>0</v>
      </c>
      <c r="C45" s="163">
        <f>HYDROIZOLACJA!$G$6</f>
        <v>0</v>
      </c>
      <c r="D45" s="163">
        <f>HYDROIZOLACJA!$G$4</f>
        <v>0</v>
      </c>
      <c r="E45" s="163" t="str">
        <f>HYDROIZOLACJA!$G$5</f>
        <v>SHO</v>
      </c>
      <c r="F45" s="163">
        <f>HYDROIZOLACJA!$B$2</f>
        <v>0</v>
      </c>
      <c r="G45" s="164" t="str">
        <f>HYDROIZOLACJA!$B$7</f>
        <v>2019-04-1</v>
      </c>
      <c r="H45" s="163">
        <f>HYDROIZOLACJA!$G$3</f>
        <v>0</v>
      </c>
      <c r="I45" s="163" t="str">
        <f>HYDROIZOLACJA!B14</f>
        <v>DPM-KLEJ/5L</v>
      </c>
      <c r="J45" s="162">
        <f>HYDROIZOLACJA!D14</f>
        <v>0</v>
      </c>
    </row>
    <row r="46" spans="1:10" ht="12">
      <c r="A46" s="24" t="str">
        <f>HYDROIZOLACJA!B15</f>
        <v>DPM-TAS.LACZ</v>
      </c>
      <c r="B46" s="163">
        <f>HYDROIZOLACJA!$G$3</f>
        <v>0</v>
      </c>
      <c r="C46" s="163">
        <f>HYDROIZOLACJA!$G$6</f>
        <v>0</v>
      </c>
      <c r="D46" s="163">
        <f>HYDROIZOLACJA!$G$4</f>
        <v>0</v>
      </c>
      <c r="E46" s="163" t="str">
        <f>HYDROIZOLACJA!$G$5</f>
        <v>SHO</v>
      </c>
      <c r="F46" s="163">
        <f>HYDROIZOLACJA!$B$2</f>
        <v>0</v>
      </c>
      <c r="G46" s="164" t="str">
        <f>HYDROIZOLACJA!$B$7</f>
        <v>2019-04-1</v>
      </c>
      <c r="H46" s="163">
        <f>HYDROIZOLACJA!$G$3</f>
        <v>0</v>
      </c>
      <c r="I46" s="163" t="str">
        <f>HYDROIZOLACJA!B15</f>
        <v>DPM-TAS.LACZ</v>
      </c>
      <c r="J46" s="162">
        <f>HYDROIZOLACJA!D15</f>
        <v>0</v>
      </c>
    </row>
    <row r="47" spans="1:10" ht="12">
      <c r="A47" s="24" t="str">
        <f>HYDROIZOLACJA!B16</f>
        <v>DPM-TAS.OB/22</v>
      </c>
      <c r="B47" s="163">
        <f>HYDROIZOLACJA!$G$3</f>
        <v>0</v>
      </c>
      <c r="C47" s="163">
        <f>HYDROIZOLACJA!$G$6</f>
        <v>0</v>
      </c>
      <c r="D47" s="163">
        <f>HYDROIZOLACJA!$G$4</f>
        <v>0</v>
      </c>
      <c r="E47" s="163" t="str">
        <f>HYDROIZOLACJA!$G$5</f>
        <v>SHO</v>
      </c>
      <c r="F47" s="163">
        <f>HYDROIZOLACJA!$B$2</f>
        <v>0</v>
      </c>
      <c r="G47" s="164" t="str">
        <f>HYDROIZOLACJA!$B$7</f>
        <v>2019-04-1</v>
      </c>
      <c r="H47" s="163">
        <f>HYDROIZOLACJA!$G$3</f>
        <v>0</v>
      </c>
      <c r="I47" s="163" t="str">
        <f>HYDROIZOLACJA!B16</f>
        <v>DPM-TAS.OB/22</v>
      </c>
      <c r="J47" s="162">
        <f>HYDROIZOLACJA!D16</f>
        <v>0</v>
      </c>
    </row>
    <row r="48" spans="1:10" ht="12">
      <c r="A48" s="24" t="str">
        <f>HYDROIZOLACJA!B17</f>
        <v>DPM-MEM.SP/45</v>
      </c>
      <c r="B48" s="163">
        <f>HYDROIZOLACJA!$G$3</f>
        <v>0</v>
      </c>
      <c r="C48" s="163">
        <f>HYDROIZOLACJA!$G$6</f>
        <v>0</v>
      </c>
      <c r="D48" s="163">
        <f>HYDROIZOLACJA!$G$4</f>
        <v>0</v>
      </c>
      <c r="E48" s="163" t="str">
        <f>HYDROIZOLACJA!$G$5</f>
        <v>SHO</v>
      </c>
      <c r="F48" s="163">
        <f>HYDROIZOLACJA!$B$2</f>
        <v>0</v>
      </c>
      <c r="G48" s="164" t="str">
        <f>HYDROIZOLACJA!$B$7</f>
        <v>2019-04-1</v>
      </c>
      <c r="H48" s="163">
        <f>HYDROIZOLACJA!$G$3</f>
        <v>0</v>
      </c>
      <c r="I48" s="163" t="str">
        <f>HYDROIZOLACJA!B17</f>
        <v>DPM-MEM.SP/45</v>
      </c>
      <c r="J48" s="162">
        <f>HYDROIZOLACJA!D17</f>
        <v>0</v>
      </c>
    </row>
    <row r="49" spans="1:10" ht="12">
      <c r="A49" s="24" t="str">
        <f>HYDROIZOLACJA!B18</f>
        <v>DPM-NAROZNIK</v>
      </c>
      <c r="B49" s="163">
        <f>HYDROIZOLACJA!$G$3</f>
        <v>0</v>
      </c>
      <c r="C49" s="163">
        <f>HYDROIZOLACJA!$G$6</f>
        <v>0</v>
      </c>
      <c r="D49" s="163">
        <f>HYDROIZOLACJA!$G$4</f>
        <v>0</v>
      </c>
      <c r="E49" s="163" t="str">
        <f>HYDROIZOLACJA!$G$5</f>
        <v>SHO</v>
      </c>
      <c r="F49" s="163">
        <f>HYDROIZOLACJA!$B$2</f>
        <v>0</v>
      </c>
      <c r="G49" s="164" t="str">
        <f>HYDROIZOLACJA!$B$7</f>
        <v>2019-04-1</v>
      </c>
      <c r="H49" s="163">
        <f>HYDROIZOLACJA!$G$3</f>
        <v>0</v>
      </c>
      <c r="I49" s="163" t="str">
        <f>HYDROIZOLACJA!B18</f>
        <v>DPM-NAROZNIK</v>
      </c>
      <c r="J49" s="162">
        <f>HYDROIZOLACJA!D18</f>
        <v>0</v>
      </c>
    </row>
    <row r="50" spans="1:10" ht="12">
      <c r="A50" s="24" t="str">
        <f>HYDROIZOLACJA!B19</f>
        <v>DPM-PDKLD/950</v>
      </c>
      <c r="B50" s="163">
        <f>HYDROIZOLACJA!$G$3</f>
        <v>0</v>
      </c>
      <c r="C50" s="163">
        <f>HYDROIZOLACJA!$G$6</f>
        <v>0</v>
      </c>
      <c r="D50" s="163">
        <f>HYDROIZOLACJA!$G$4</f>
        <v>0</v>
      </c>
      <c r="E50" s="163" t="str">
        <f>HYDROIZOLACJA!$G$5</f>
        <v>SHO</v>
      </c>
      <c r="F50" s="163">
        <f>HYDROIZOLACJA!$B$2</f>
        <v>0</v>
      </c>
      <c r="G50" s="164" t="str">
        <f>HYDROIZOLACJA!$B$7</f>
        <v>2019-04-1</v>
      </c>
      <c r="H50" s="163">
        <f>HYDROIZOLACJA!$G$3</f>
        <v>0</v>
      </c>
      <c r="I50" s="163" t="str">
        <f>HYDROIZOLACJA!B19</f>
        <v>DPM-PDKLD/950</v>
      </c>
      <c r="J50" s="162">
        <f>HYDROIZOLACJA!D19</f>
        <v>0</v>
      </c>
    </row>
    <row r="51" spans="1:10" ht="12">
      <c r="A51" s="24" t="str">
        <f>HYDROIZOLACJA!B20</f>
        <v>DPM-KOLNIERZ</v>
      </c>
      <c r="B51" s="163">
        <f>HYDROIZOLACJA!$G$3</f>
        <v>0</v>
      </c>
      <c r="C51" s="163">
        <f>HYDROIZOLACJA!$G$6</f>
        <v>0</v>
      </c>
      <c r="D51" s="163">
        <f>HYDROIZOLACJA!$G$4</f>
        <v>0</v>
      </c>
      <c r="E51" s="163" t="str">
        <f>HYDROIZOLACJA!$G$5</f>
        <v>SHO</v>
      </c>
      <c r="F51" s="163">
        <f>HYDROIZOLACJA!$B$2</f>
        <v>0</v>
      </c>
      <c r="G51" s="164" t="str">
        <f>HYDROIZOLACJA!$B$7</f>
        <v>2019-04-1</v>
      </c>
      <c r="H51" s="163">
        <f>HYDROIZOLACJA!$G$3</f>
        <v>0</v>
      </c>
      <c r="I51" s="163" t="str">
        <f>HYDROIZOLACJA!B20</f>
        <v>DPM-KOLNIERZ</v>
      </c>
      <c r="J51" s="162">
        <f>HYDROIZOLACJA!D20</f>
        <v>0</v>
      </c>
    </row>
    <row r="52" spans="1:10" ht="12">
      <c r="A52" s="24" t="str">
        <f>HYDROIZOLACJA!B21</f>
        <v>DPM-WALEK</v>
      </c>
      <c r="B52" s="163">
        <f>HYDROIZOLACJA!$G$3</f>
        <v>0</v>
      </c>
      <c r="C52" s="163">
        <f>HYDROIZOLACJA!$G$6</f>
        <v>0</v>
      </c>
      <c r="D52" s="163">
        <f>HYDROIZOLACJA!$G$4</f>
        <v>0</v>
      </c>
      <c r="E52" s="163" t="str">
        <f>HYDROIZOLACJA!$G$5</f>
        <v>SHO</v>
      </c>
      <c r="F52" s="163">
        <f>HYDROIZOLACJA!$B$2</f>
        <v>0</v>
      </c>
      <c r="G52" s="164" t="str">
        <f>HYDROIZOLACJA!$B$7</f>
        <v>2019-04-1</v>
      </c>
      <c r="H52" s="163">
        <f>HYDROIZOLACJA!$G$3</f>
        <v>0</v>
      </c>
      <c r="I52" s="163" t="str">
        <f>HYDROIZOLACJA!B21</f>
        <v>DPM-WALEK</v>
      </c>
      <c r="J52" s="162">
        <f>HYDROIZOLACJA!D21</f>
        <v>0</v>
      </c>
    </row>
    <row r="53" spans="1:10" ht="12">
      <c r="A53" s="24" t="str">
        <f>HYDROIZOLACJA!B22</f>
        <v>DPM-PACKA</v>
      </c>
      <c r="B53" s="163">
        <f>HYDROIZOLACJA!$G$3</f>
        <v>0</v>
      </c>
      <c r="C53" s="163">
        <f>HYDROIZOLACJA!$G$6</f>
        <v>0</v>
      </c>
      <c r="D53" s="163">
        <f>HYDROIZOLACJA!$G$4</f>
        <v>0</v>
      </c>
      <c r="E53" s="163" t="str">
        <f>HYDROIZOLACJA!$G$5</f>
        <v>SHO</v>
      </c>
      <c r="F53" s="163">
        <f>HYDROIZOLACJA!$B$2</f>
        <v>0</v>
      </c>
      <c r="G53" s="164" t="str">
        <f>HYDROIZOLACJA!$B$7</f>
        <v>2019-04-1</v>
      </c>
      <c r="H53" s="163">
        <f>HYDROIZOLACJA!$G$3</f>
        <v>0</v>
      </c>
      <c r="I53" s="163" t="str">
        <f>HYDROIZOLACJA!B22</f>
        <v>DPM-PACKA</v>
      </c>
      <c r="J53" s="162">
        <f>HYDROIZOLACJA!D22</f>
        <v>0</v>
      </c>
    </row>
    <row r="54" spans="1:10" ht="12">
      <c r="A54" s="24" t="str">
        <f>HYDROIZOLACJA!B23</f>
        <v>DPM-FILC</v>
      </c>
      <c r="B54" s="163">
        <f>HYDROIZOLACJA!$G$3</f>
        <v>0</v>
      </c>
      <c r="C54" s="163">
        <f>HYDROIZOLACJA!$G$6</f>
        <v>0</v>
      </c>
      <c r="D54" s="163">
        <f>HYDROIZOLACJA!$G$4</f>
        <v>0</v>
      </c>
      <c r="E54" s="163" t="str">
        <f>HYDROIZOLACJA!$G$5</f>
        <v>SHO</v>
      </c>
      <c r="F54" s="163">
        <f>HYDROIZOLACJA!$B$2</f>
        <v>0</v>
      </c>
      <c r="G54" s="164" t="str">
        <f>HYDROIZOLACJA!$B$7</f>
        <v>2019-04-1</v>
      </c>
      <c r="H54" s="163">
        <f>HYDROIZOLACJA!$G$3</f>
        <v>0</v>
      </c>
      <c r="I54" s="163" t="str">
        <f>HYDROIZOLACJA!B23</f>
        <v>DPM-FILC</v>
      </c>
      <c r="J54" s="162">
        <f>HYDROIZOLACJA!D23</f>
        <v>0</v>
      </c>
    </row>
    <row r="55" spans="1:10" ht="12">
      <c r="A55" s="24" t="str">
        <f>HYDROIZOLACJA!B24</f>
        <v>DPM-SPRAY/500</v>
      </c>
      <c r="B55" s="163">
        <f>HYDROIZOLACJA!$G$3</f>
        <v>0</v>
      </c>
      <c r="C55" s="163">
        <f>HYDROIZOLACJA!$G$6</f>
        <v>0</v>
      </c>
      <c r="D55" s="163">
        <f>HYDROIZOLACJA!$G$4</f>
        <v>0</v>
      </c>
      <c r="E55" s="163" t="str">
        <f>HYDROIZOLACJA!$G$5</f>
        <v>SHO</v>
      </c>
      <c r="F55" s="163">
        <f>HYDROIZOLACJA!$B$2</f>
        <v>0</v>
      </c>
      <c r="G55" s="164" t="str">
        <f>HYDROIZOLACJA!$B$7</f>
        <v>2019-04-1</v>
      </c>
      <c r="H55" s="163">
        <f>HYDROIZOLACJA!$G$3</f>
        <v>0</v>
      </c>
      <c r="I55" s="163" t="str">
        <f>HYDROIZOLACJA!B24</f>
        <v>DPM-SPRAY/500</v>
      </c>
      <c r="J55" s="162">
        <f>HYDROIZOLACJA!D24</f>
        <v>0</v>
      </c>
    </row>
    <row r="57" spans="1:7" s="27" customFormat="1" ht="18">
      <c r="A57" s="35">
        <f>'DACHY PŁASKIE'!C75+HYDROIZOLACJA!C30</f>
        <v>0</v>
      </c>
      <c r="B57" s="26" t="s">
        <v>31</v>
      </c>
      <c r="G57" s="67"/>
    </row>
  </sheetData>
  <sheetProtection password="EF5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Galeco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tpiotrowski</dc:creator>
  <cp:keywords/>
  <dc:description/>
  <cp:lastModifiedBy>Agnieszka Głowacz</cp:lastModifiedBy>
  <cp:lastPrinted>2018-02-12T11:47:15Z</cp:lastPrinted>
  <dcterms:created xsi:type="dcterms:W3CDTF">2007-03-07T19:25:50Z</dcterms:created>
  <dcterms:modified xsi:type="dcterms:W3CDTF">2019-04-01T07:20:52Z</dcterms:modified>
  <cp:category/>
  <cp:version/>
  <cp:contentType/>
  <cp:contentStatus/>
</cp:coreProperties>
</file>